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68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<sst xmlns="http://schemas.openxmlformats.org/spreadsheetml/2006/main" count="349" uniqueCount="127">
  <si>
    <t>研究生国家奖学金（中央资金）</t>
  </si>
  <si>
    <t>研究生国家助学金（中央资金80%，自治区资金20%）</t>
  </si>
  <si>
    <t>本专科国家奖学金（中央资金）</t>
  </si>
  <si>
    <t>本专科国家励志奖学金（中央资金）</t>
  </si>
  <si>
    <t>自治区人民政府奖学金（自治区资金）</t>
  </si>
  <si>
    <t>本专科国家助学金（中央资金80%，自治区资金配套20%，市属高职高专由市级财政配套20%）</t>
  </si>
  <si>
    <t>高校学生服义务兵役资助（中央资金）</t>
  </si>
  <si>
    <t>直招士官资助（中央资金）</t>
  </si>
  <si>
    <t>退役士兵学费资助（中央资金）</t>
  </si>
  <si>
    <t>国家助学贷款中央奖补资金（中央资金）</t>
  </si>
  <si>
    <t>总金额</t>
  </si>
  <si>
    <t>已下达</t>
  </si>
  <si>
    <t>本次下达</t>
  </si>
  <si>
    <t>中央资金</t>
  </si>
  <si>
    <t>自治区资金</t>
  </si>
  <si>
    <t>中央资已下达</t>
  </si>
  <si>
    <t>自治区资金已下达</t>
  </si>
  <si>
    <t>中央资本次下达</t>
  </si>
  <si>
    <t>自治区资金本次下达</t>
  </si>
  <si>
    <t>中央资金已下达</t>
  </si>
  <si>
    <t>中央资金本次下达</t>
  </si>
  <si>
    <t>广西师范大学</t>
  </si>
  <si>
    <t>桂林电子科技大学</t>
  </si>
  <si>
    <t>桂林理工大学</t>
  </si>
  <si>
    <t>广西医科大学</t>
  </si>
  <si>
    <t>右江民族医学院</t>
  </si>
  <si>
    <t>广西艺术学院</t>
  </si>
  <si>
    <t>广西民族大学</t>
  </si>
  <si>
    <t>广西中医药大学</t>
  </si>
  <si>
    <t>桂林医学院</t>
  </si>
  <si>
    <t>广西科技大学</t>
  </si>
  <si>
    <t>南宁师范大学</t>
  </si>
  <si>
    <t>河池学院</t>
  </si>
  <si>
    <t>玉林师范学院</t>
  </si>
  <si>
    <t>广西财经学院</t>
  </si>
  <si>
    <t>广西体育高等专科学校</t>
  </si>
  <si>
    <t>桂林旅游学院</t>
  </si>
  <si>
    <t>桂林航天工业学院</t>
  </si>
  <si>
    <t>广西教育学院</t>
  </si>
  <si>
    <t>广西电力职业技术学院</t>
  </si>
  <si>
    <t>广西幼儿师范高等专科学校</t>
  </si>
  <si>
    <t>北部湾大学</t>
  </si>
  <si>
    <t>广西职业师范学院</t>
  </si>
  <si>
    <t>广西物流职业技术学院</t>
  </si>
  <si>
    <t>广西金融职业技术学院</t>
  </si>
  <si>
    <t>南宁学院</t>
  </si>
  <si>
    <t>北海艺术设计学院</t>
  </si>
  <si>
    <t>桂林山水职业学院</t>
  </si>
  <si>
    <t>广西演艺职业学院</t>
  </si>
  <si>
    <t>广西外国语学院</t>
  </si>
  <si>
    <t>广西城市职业大学</t>
  </si>
  <si>
    <t>广西英华国际职业学院</t>
  </si>
  <si>
    <t>广西工程职业学院</t>
  </si>
  <si>
    <t>广西大学行健文理学院</t>
  </si>
  <si>
    <t>柳州工学院</t>
  </si>
  <si>
    <t>广西民族大学相思湖学院</t>
  </si>
  <si>
    <t>广西师范大学漓江学院</t>
  </si>
  <si>
    <t>南宁师范大学师园学院</t>
  </si>
  <si>
    <t>广西中医药大学赛恩斯新医药学院</t>
  </si>
  <si>
    <t>桂林电子科技大学信息科技学院</t>
  </si>
  <si>
    <t>桂林理工大学博文管理学院</t>
  </si>
  <si>
    <t>广西经济职业学院</t>
  </si>
  <si>
    <t>广西理工职业技术学院</t>
  </si>
  <si>
    <t>广西蓝天航空职业学院</t>
  </si>
  <si>
    <t>广西科技职业学院</t>
  </si>
  <si>
    <t>广西培贤国际职业学院</t>
  </si>
  <si>
    <t>桂林生命与健康职业技术学院</t>
  </si>
  <si>
    <t>梧州医学高等专科学校</t>
  </si>
  <si>
    <t>广西大学</t>
  </si>
  <si>
    <t>广西卫生职业技术学院</t>
  </si>
  <si>
    <t>广西警察学院</t>
  </si>
  <si>
    <t>广西机电职业技术学院</t>
  </si>
  <si>
    <t>广西工业职业技术学院</t>
  </si>
  <si>
    <t>广西水利电力职业技术学院</t>
  </si>
  <si>
    <t>广西职业技术学院</t>
  </si>
  <si>
    <t>广西生态工程职业技术学院</t>
  </si>
  <si>
    <t>广西交通职业技术学院</t>
  </si>
  <si>
    <t>广西国际商务职业技术学院</t>
  </si>
  <si>
    <t>广西农业职业技术学院</t>
  </si>
  <si>
    <t>广西制造工程职业技术学院</t>
  </si>
  <si>
    <t>广西建设职业技术学院</t>
  </si>
  <si>
    <t>广西经贸职业技术学院</t>
  </si>
  <si>
    <t>广西工商职业技术学院</t>
  </si>
  <si>
    <t>广西安全工程职业技术学院</t>
  </si>
  <si>
    <t>广西自然资源职业技术学院</t>
  </si>
  <si>
    <t>自治区教育厅</t>
  </si>
  <si>
    <t>自治区卫健委</t>
  </si>
  <si>
    <t>自治区公安厅</t>
  </si>
  <si>
    <t>自治区工信厅</t>
  </si>
  <si>
    <t>自治区水利厅</t>
  </si>
  <si>
    <t>自治区农垦局</t>
  </si>
  <si>
    <t>自治区林业局</t>
  </si>
  <si>
    <t>自治区交通运输厅</t>
  </si>
  <si>
    <t>自治区商务厅</t>
  </si>
  <si>
    <t>自治区住房城乡建设厅</t>
  </si>
  <si>
    <t>区直小计</t>
  </si>
  <si>
    <t>自治区供销社</t>
  </si>
  <si>
    <t>自治区粮食和储备局</t>
  </si>
  <si>
    <t>自治区应急厅</t>
  </si>
  <si>
    <t>自治区自然资源厅</t>
  </si>
  <si>
    <t>附件</t>
  </si>
  <si>
    <t>中央资金</t>
  </si>
  <si>
    <t>自治区资金</t>
  </si>
  <si>
    <t>本次下达</t>
  </si>
  <si>
    <t>研究生学业奖学金（自治区资金）</t>
  </si>
  <si>
    <t>单位：万元</t>
  </si>
  <si>
    <t>学校名称</t>
  </si>
  <si>
    <t>合计</t>
  </si>
  <si>
    <t>2021年广西高等学校学生资助资金分配表</t>
  </si>
  <si>
    <t>功能分类科目及名称</t>
  </si>
  <si>
    <t>政府经济分类科目及名称</t>
  </si>
  <si>
    <t>部门经济分类科目及名称</t>
  </si>
  <si>
    <t>2050205高等教育</t>
  </si>
  <si>
    <t>50902助学金</t>
  </si>
  <si>
    <t>30308助学金</t>
  </si>
  <si>
    <t>2050305高等职业教育</t>
  </si>
  <si>
    <t>2050305高等职业教育</t>
  </si>
  <si>
    <t>教科文</t>
  </si>
  <si>
    <t>教科文</t>
  </si>
  <si>
    <t>社保</t>
  </si>
  <si>
    <t>国防</t>
  </si>
  <si>
    <t>工交</t>
  </si>
  <si>
    <t>农业</t>
  </si>
  <si>
    <t>资环</t>
  </si>
  <si>
    <t>建设</t>
  </si>
  <si>
    <t>农业</t>
  </si>
  <si>
    <t>自治区农业农村厅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</si>
</sst>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24"/>
      <name val="方正小标宋简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SimSu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SimSun"/>
      <family val="0"/>
    </font>
    <font>
      <b/>
      <sz val="11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1"/>
      <color rgb="FF000000"/>
      <name val="Calibri"/>
      <family val="0"/>
    </font>
    <font>
      <b/>
      <sz val="11"/>
      <color rgb="FF000000"/>
      <name val="宋体"/>
      <family val="0"/>
    </font>
    <font>
      <b/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7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 applyProtection="1">
      <alignment horizontal="center" vertical="center"/>
      <protection locked="0"/>
    </xf>
    <xf numFmtId="0" fontId="49" fillId="0" borderId="11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50" fillId="33" borderId="9" xfId="0" applyFont="1" applyFill="1" applyBorder="1" applyAlignment="1" applyProtection="1">
      <alignment horizontal="left" vertical="center" wrapText="1"/>
      <protection locked="0"/>
    </xf>
    <xf numFmtId="0" fontId="51" fillId="0" borderId="11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 applyProtection="1">
      <alignment horizontal="left" vertical="center" wrapText="1"/>
      <protection locked="0"/>
    </xf>
    <xf numFmtId="0" fontId="53" fillId="33" borderId="9" xfId="0" applyFont="1" applyFill="1" applyBorder="1" applyAlignment="1" applyProtection="1">
      <alignment horizontal="left" vertical="center" wrapText="1"/>
      <protection locked="0"/>
    </xf>
    <xf numFmtId="0" fontId="54" fillId="33" borderId="9" xfId="0" applyFont="1" applyFill="1" applyBorder="1" applyAlignment="1" applyProtection="1">
      <alignment horizontal="center" vertical="center" wrapText="1"/>
      <protection locked="0"/>
    </xf>
    <xf numFmtId="176" fontId="7" fillId="0" borderId="9" xfId="0" applyNumberFormat="1" applyFont="1" applyBorder="1" applyAlignment="1">
      <alignment horizontal="center" vertical="center"/>
    </xf>
    <xf numFmtId="0" fontId="55" fillId="33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37" fillId="0" borderId="12" xfId="0" applyFont="1" applyFill="1" applyBorder="1" applyAlignment="1" applyProtection="1">
      <alignment horizontal="center" vertical="center" wrapText="1"/>
      <protection locked="0"/>
    </xf>
    <xf numFmtId="0" fontId="37" fillId="0" borderId="13" xfId="0" applyFont="1" applyFill="1" applyBorder="1" applyAlignment="1" applyProtection="1">
      <alignment horizontal="center" vertical="center" wrapText="1"/>
      <protection locked="0"/>
    </xf>
    <xf numFmtId="0" fontId="37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7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5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86"/>
  <sheetViews>
    <sheetView showZeros="0" tabSelected="1" zoomScaleSheetLayoutView="100" zoomScalePageLayoutView="0" workbookViewId="0" topLeftCell="A1">
      <pane xSplit="1" ySplit="7" topLeftCell="B7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4" sqref="A74"/>
    </sheetView>
  </sheetViews>
  <sheetFormatPr defaultColWidth="9.00390625" defaultRowHeight="24.75" customHeight="1"/>
  <cols>
    <col min="1" max="1" width="37.125" style="3" customWidth="1"/>
    <col min="2" max="2" width="12.75390625" style="3" customWidth="1"/>
    <col min="3" max="4" width="13.25390625" style="0" customWidth="1"/>
    <col min="5" max="7" width="11.25390625" style="1" customWidth="1"/>
    <col min="8" max="10" width="10.25390625" style="1" customWidth="1"/>
    <col min="11" max="17" width="10.375" style="1" customWidth="1"/>
    <col min="18" max="19" width="7.875" style="1" customWidth="1"/>
    <col min="20" max="20" width="8.625" style="1" customWidth="1"/>
    <col min="21" max="21" width="10.75390625" style="1" customWidth="1"/>
    <col min="22" max="22" width="8.50390625" style="1" customWidth="1"/>
    <col min="23" max="23" width="8.625" style="1" customWidth="1"/>
    <col min="24" max="24" width="8.50390625" style="1" bestFit="1" customWidth="1"/>
    <col min="25" max="25" width="10.875" style="1" customWidth="1"/>
    <col min="26" max="26" width="8.625" style="1" customWidth="1"/>
    <col min="27" max="33" width="11.75390625" style="1" customWidth="1"/>
    <col min="34" max="41" width="10.25390625" style="1" customWidth="1"/>
    <col min="42" max="42" width="10.25390625" style="0" customWidth="1"/>
    <col min="43" max="43" width="19.00390625" style="1" customWidth="1"/>
    <col min="44" max="45" width="16.125" style="1" customWidth="1"/>
    <col min="46" max="46" width="0" style="0" hidden="1" customWidth="1"/>
  </cols>
  <sheetData>
    <row r="1" spans="1:2" ht="24.75" customHeight="1">
      <c r="A1" s="8" t="s">
        <v>100</v>
      </c>
      <c r="B1" s="6"/>
    </row>
    <row r="2" spans="1:45" ht="34.5" customHeight="1">
      <c r="A2" s="38" t="s">
        <v>108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</row>
    <row r="3" spans="3:45" ht="24.75" customHeight="1"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37" t="s">
        <v>105</v>
      </c>
      <c r="AP3" s="37"/>
      <c r="AQ3" s="37"/>
      <c r="AR3" s="37"/>
      <c r="AS3" s="37"/>
    </row>
    <row r="4" spans="1:45" ht="39" customHeight="1">
      <c r="A4" s="39" t="s">
        <v>106</v>
      </c>
      <c r="B4" s="32" t="s">
        <v>103</v>
      </c>
      <c r="C4" s="33"/>
      <c r="D4" s="34"/>
      <c r="E4" s="40" t="s">
        <v>0</v>
      </c>
      <c r="F4" s="31"/>
      <c r="G4" s="31"/>
      <c r="H4" s="31" t="s">
        <v>104</v>
      </c>
      <c r="I4" s="31"/>
      <c r="J4" s="31"/>
      <c r="K4" s="31" t="s">
        <v>1</v>
      </c>
      <c r="L4" s="31"/>
      <c r="M4" s="31"/>
      <c r="N4" s="31"/>
      <c r="O4" s="31"/>
      <c r="P4" s="31"/>
      <c r="Q4" s="31"/>
      <c r="R4" s="31" t="s">
        <v>2</v>
      </c>
      <c r="S4" s="31"/>
      <c r="T4" s="31"/>
      <c r="U4" s="31" t="s">
        <v>3</v>
      </c>
      <c r="V4" s="31"/>
      <c r="W4" s="31"/>
      <c r="X4" s="31" t="s">
        <v>4</v>
      </c>
      <c r="Y4" s="31"/>
      <c r="Z4" s="31"/>
      <c r="AA4" s="31" t="s">
        <v>5</v>
      </c>
      <c r="AB4" s="31"/>
      <c r="AC4" s="31"/>
      <c r="AD4" s="31"/>
      <c r="AE4" s="31"/>
      <c r="AF4" s="31"/>
      <c r="AG4" s="31"/>
      <c r="AH4" s="31" t="s">
        <v>6</v>
      </c>
      <c r="AI4" s="31"/>
      <c r="AJ4" s="31"/>
      <c r="AK4" s="31" t="s">
        <v>7</v>
      </c>
      <c r="AL4" s="31"/>
      <c r="AM4" s="31" t="s">
        <v>8</v>
      </c>
      <c r="AN4" s="31"/>
      <c r="AO4" s="31" t="s">
        <v>9</v>
      </c>
      <c r="AP4" s="31"/>
      <c r="AQ4" s="35" t="s">
        <v>109</v>
      </c>
      <c r="AR4" s="35" t="s">
        <v>110</v>
      </c>
      <c r="AS4" s="35" t="s">
        <v>111</v>
      </c>
    </row>
    <row r="5" spans="1:45" ht="49.5" customHeight="1">
      <c r="A5" s="39"/>
      <c r="B5" s="9" t="s">
        <v>107</v>
      </c>
      <c r="C5" s="10" t="s">
        <v>101</v>
      </c>
      <c r="D5" s="10" t="s">
        <v>102</v>
      </c>
      <c r="E5" s="11" t="s">
        <v>10</v>
      </c>
      <c r="F5" s="12" t="s">
        <v>11</v>
      </c>
      <c r="G5" s="10" t="s">
        <v>12</v>
      </c>
      <c r="H5" s="12" t="s">
        <v>10</v>
      </c>
      <c r="I5" s="12" t="s">
        <v>11</v>
      </c>
      <c r="J5" s="10" t="s">
        <v>12</v>
      </c>
      <c r="K5" s="12" t="s">
        <v>10</v>
      </c>
      <c r="L5" s="12" t="s">
        <v>13</v>
      </c>
      <c r="M5" s="12" t="s">
        <v>14</v>
      </c>
      <c r="N5" s="12" t="s">
        <v>15</v>
      </c>
      <c r="O5" s="12" t="s">
        <v>16</v>
      </c>
      <c r="P5" s="10" t="s">
        <v>17</v>
      </c>
      <c r="Q5" s="10" t="s">
        <v>18</v>
      </c>
      <c r="R5" s="12" t="s">
        <v>10</v>
      </c>
      <c r="S5" s="12" t="s">
        <v>11</v>
      </c>
      <c r="T5" s="10" t="s">
        <v>12</v>
      </c>
      <c r="U5" s="12" t="s">
        <v>10</v>
      </c>
      <c r="V5" s="12" t="s">
        <v>11</v>
      </c>
      <c r="W5" s="10" t="s">
        <v>12</v>
      </c>
      <c r="X5" s="12" t="s">
        <v>10</v>
      </c>
      <c r="Y5" s="12" t="s">
        <v>11</v>
      </c>
      <c r="Z5" s="10" t="s">
        <v>12</v>
      </c>
      <c r="AA5" s="12" t="s">
        <v>10</v>
      </c>
      <c r="AB5" s="12" t="s">
        <v>13</v>
      </c>
      <c r="AC5" s="12" t="s">
        <v>14</v>
      </c>
      <c r="AD5" s="12" t="s">
        <v>19</v>
      </c>
      <c r="AE5" s="12" t="s">
        <v>16</v>
      </c>
      <c r="AF5" s="10" t="s">
        <v>20</v>
      </c>
      <c r="AG5" s="10" t="s">
        <v>18</v>
      </c>
      <c r="AH5" s="12" t="s">
        <v>10</v>
      </c>
      <c r="AI5" s="12" t="s">
        <v>11</v>
      </c>
      <c r="AJ5" s="10" t="s">
        <v>12</v>
      </c>
      <c r="AK5" s="12" t="s">
        <v>10</v>
      </c>
      <c r="AL5" s="10" t="s">
        <v>12</v>
      </c>
      <c r="AM5" s="12" t="s">
        <v>10</v>
      </c>
      <c r="AN5" s="10" t="s">
        <v>12</v>
      </c>
      <c r="AO5" s="12" t="s">
        <v>10</v>
      </c>
      <c r="AP5" s="10" t="s">
        <v>12</v>
      </c>
      <c r="AQ5" s="36"/>
      <c r="AR5" s="36"/>
      <c r="AS5" s="36"/>
    </row>
    <row r="6" spans="1:45" s="7" customFormat="1" ht="24.75" customHeight="1">
      <c r="A6" s="13" t="s">
        <v>95</v>
      </c>
      <c r="B6" s="14">
        <f aca="true" t="shared" si="0" ref="B6:B69">C6+D6</f>
        <v>41871.470000000016</v>
      </c>
      <c r="C6" s="15">
        <v>34900.12000000001</v>
      </c>
      <c r="D6" s="15">
        <v>6971.350000000002</v>
      </c>
      <c r="E6" s="15">
        <f aca="true" t="shared" si="1" ref="E6:AG6">SUM(E7:E86)/2</f>
        <v>1567</v>
      </c>
      <c r="F6" s="15">
        <f t="shared" si="1"/>
        <v>1307.9999999999998</v>
      </c>
      <c r="G6" s="15">
        <f t="shared" si="1"/>
        <v>259</v>
      </c>
      <c r="H6" s="15">
        <f t="shared" si="1"/>
        <v>10959.800000000001</v>
      </c>
      <c r="I6" s="15">
        <f t="shared" si="1"/>
        <v>7997.94</v>
      </c>
      <c r="J6" s="15">
        <f t="shared" si="1"/>
        <v>2961.8600000000006</v>
      </c>
      <c r="K6" s="15">
        <f t="shared" si="1"/>
        <v>27517.699999999993</v>
      </c>
      <c r="L6" s="15">
        <f t="shared" si="1"/>
        <v>22014.16</v>
      </c>
      <c r="M6" s="15">
        <f t="shared" si="1"/>
        <v>5503.54</v>
      </c>
      <c r="N6" s="15">
        <f t="shared" si="1"/>
        <v>16067.160000000003</v>
      </c>
      <c r="O6" s="15">
        <f t="shared" si="1"/>
        <v>4016.6499999999996</v>
      </c>
      <c r="P6" s="15">
        <f t="shared" si="1"/>
        <v>5947.000000000001</v>
      </c>
      <c r="Q6" s="15">
        <f t="shared" si="1"/>
        <v>1486.8899999999996</v>
      </c>
      <c r="R6" s="15">
        <f t="shared" si="1"/>
        <v>985.6</v>
      </c>
      <c r="S6" s="15">
        <f t="shared" si="1"/>
        <v>879.2999999999998</v>
      </c>
      <c r="T6" s="15">
        <f t="shared" si="1"/>
        <v>106.29999999999995</v>
      </c>
      <c r="U6" s="15">
        <f t="shared" si="1"/>
        <v>15025.5</v>
      </c>
      <c r="V6" s="15">
        <f t="shared" si="1"/>
        <v>12295.390000000005</v>
      </c>
      <c r="W6" s="15">
        <f t="shared" si="1"/>
        <v>2730.110000000001</v>
      </c>
      <c r="X6" s="15">
        <f t="shared" si="1"/>
        <v>1622.5</v>
      </c>
      <c r="Y6" s="15">
        <f t="shared" si="1"/>
        <v>1465.1999999999998</v>
      </c>
      <c r="Z6" s="15">
        <f t="shared" si="1"/>
        <v>157.2999999999999</v>
      </c>
      <c r="AA6" s="15">
        <f t="shared" si="1"/>
        <v>85230.61000000003</v>
      </c>
      <c r="AB6" s="15">
        <f t="shared" si="1"/>
        <v>68184.48000000003</v>
      </c>
      <c r="AC6" s="15">
        <f t="shared" si="1"/>
        <v>17046.129999999997</v>
      </c>
      <c r="AD6" s="15">
        <f t="shared" si="1"/>
        <v>56551.65999999999</v>
      </c>
      <c r="AE6" s="15">
        <f t="shared" si="1"/>
        <v>14680.829999999998</v>
      </c>
      <c r="AF6" s="15">
        <f t="shared" si="1"/>
        <v>11632.82</v>
      </c>
      <c r="AG6" s="15">
        <f t="shared" si="1"/>
        <v>2365.3</v>
      </c>
      <c r="AH6" s="15">
        <f aca="true" t="shared" si="2" ref="AH6:AO6">SUM(AH7:AH86)/2</f>
        <v>9707.28</v>
      </c>
      <c r="AI6" s="15">
        <f t="shared" si="2"/>
        <v>10790.949999999995</v>
      </c>
      <c r="AJ6" s="15">
        <f t="shared" si="2"/>
        <v>-1083.6700000000005</v>
      </c>
      <c r="AK6" s="15">
        <f t="shared" si="2"/>
        <v>151.55999999999995</v>
      </c>
      <c r="AL6" s="15">
        <v>151.55999999999995</v>
      </c>
      <c r="AM6" s="15">
        <f t="shared" si="2"/>
        <v>14998</v>
      </c>
      <c r="AN6" s="15">
        <v>14998</v>
      </c>
      <c r="AO6" s="15">
        <f t="shared" si="2"/>
        <v>159</v>
      </c>
      <c r="AP6" s="15">
        <v>159</v>
      </c>
      <c r="AQ6" s="27"/>
      <c r="AR6" s="27"/>
      <c r="AS6" s="27"/>
    </row>
    <row r="7" spans="1:46" s="7" customFormat="1" ht="24.75" customHeight="1">
      <c r="A7" s="13" t="s">
        <v>85</v>
      </c>
      <c r="B7" s="14">
        <f t="shared" si="0"/>
        <v>31545.520000000004</v>
      </c>
      <c r="C7" s="16">
        <v>26862.920000000002</v>
      </c>
      <c r="D7" s="16">
        <v>4682.600000000002</v>
      </c>
      <c r="E7" s="16">
        <f aca="true" t="shared" si="3" ref="E7:AG7">SUM(E8:E54)</f>
        <v>1124</v>
      </c>
      <c r="F7" s="16">
        <f t="shared" si="3"/>
        <v>939.3999999999999</v>
      </c>
      <c r="G7" s="16">
        <f t="shared" si="3"/>
        <v>184.6</v>
      </c>
      <c r="H7" s="16">
        <f t="shared" si="3"/>
        <v>7980.999999999999</v>
      </c>
      <c r="I7" s="16">
        <f t="shared" si="3"/>
        <v>5740.0199999999995</v>
      </c>
      <c r="J7" s="16">
        <f t="shared" si="3"/>
        <v>2240.9800000000005</v>
      </c>
      <c r="K7" s="16">
        <f t="shared" si="3"/>
        <v>20021</v>
      </c>
      <c r="L7" s="16">
        <f t="shared" si="3"/>
        <v>16016.8</v>
      </c>
      <c r="M7" s="16">
        <f t="shared" si="3"/>
        <v>4004.2</v>
      </c>
      <c r="N7" s="16">
        <f t="shared" si="3"/>
        <v>11597.900000000001</v>
      </c>
      <c r="O7" s="16">
        <f t="shared" si="3"/>
        <v>2879.81</v>
      </c>
      <c r="P7" s="16">
        <f t="shared" si="3"/>
        <v>4418.900000000001</v>
      </c>
      <c r="Q7" s="16">
        <f t="shared" si="3"/>
        <v>1124.3899999999996</v>
      </c>
      <c r="R7" s="16">
        <f t="shared" si="3"/>
        <v>740.8000000000002</v>
      </c>
      <c r="S7" s="16">
        <f t="shared" si="3"/>
        <v>665.3499999999999</v>
      </c>
      <c r="T7" s="16">
        <f t="shared" si="3"/>
        <v>75.44999999999999</v>
      </c>
      <c r="U7" s="16">
        <f t="shared" si="3"/>
        <v>10661.5</v>
      </c>
      <c r="V7" s="16">
        <f t="shared" si="3"/>
        <v>8787.890000000001</v>
      </c>
      <c r="W7" s="16">
        <f t="shared" si="3"/>
        <v>1873.6100000000001</v>
      </c>
      <c r="X7" s="16">
        <f t="shared" si="3"/>
        <v>1179.5</v>
      </c>
      <c r="Y7" s="16">
        <f t="shared" si="3"/>
        <v>1089.3</v>
      </c>
      <c r="Z7" s="16">
        <f t="shared" si="3"/>
        <v>90.2</v>
      </c>
      <c r="AA7" s="16">
        <f t="shared" si="3"/>
        <v>60035.28999999999</v>
      </c>
      <c r="AB7" s="16">
        <f t="shared" si="3"/>
        <v>48028.24000000001</v>
      </c>
      <c r="AC7" s="16">
        <f t="shared" si="3"/>
        <v>12007.050000000007</v>
      </c>
      <c r="AD7" s="16">
        <f t="shared" si="3"/>
        <v>42000.740000000005</v>
      </c>
      <c r="AE7" s="16">
        <f t="shared" si="3"/>
        <v>10780.020000000002</v>
      </c>
      <c r="AF7" s="16">
        <f t="shared" si="3"/>
        <v>6027.499999999999</v>
      </c>
      <c r="AG7" s="16">
        <f t="shared" si="3"/>
        <v>1227.0300000000002</v>
      </c>
      <c r="AH7" s="16">
        <f aca="true" t="shared" si="4" ref="AH7:AO7">SUM(AH8:AH54)</f>
        <v>6226.1</v>
      </c>
      <c r="AI7" s="16">
        <f t="shared" si="4"/>
        <v>6926.829999999999</v>
      </c>
      <c r="AJ7" s="16">
        <f t="shared" si="4"/>
        <v>-700.7300000000001</v>
      </c>
      <c r="AK7" s="16">
        <f t="shared" si="4"/>
        <v>131.79</v>
      </c>
      <c r="AL7" s="16">
        <v>131.79</v>
      </c>
      <c r="AM7" s="16">
        <f t="shared" si="4"/>
        <v>14721.800000000001</v>
      </c>
      <c r="AN7" s="16">
        <v>14721.800000000001</v>
      </c>
      <c r="AO7" s="16">
        <f t="shared" si="4"/>
        <v>130</v>
      </c>
      <c r="AP7" s="16">
        <v>130</v>
      </c>
      <c r="AQ7" s="27"/>
      <c r="AR7" s="27"/>
      <c r="AS7" s="27"/>
      <c r="AT7" s="29" t="s">
        <v>117</v>
      </c>
    </row>
    <row r="8" spans="1:45" ht="24.75" customHeight="1">
      <c r="A8" s="17" t="s">
        <v>21</v>
      </c>
      <c r="B8" s="18">
        <f t="shared" si="0"/>
        <v>1191.58</v>
      </c>
      <c r="C8" s="19">
        <v>741.58</v>
      </c>
      <c r="D8" s="19">
        <v>450</v>
      </c>
      <c r="E8" s="19">
        <v>228</v>
      </c>
      <c r="F8" s="19">
        <v>190.32</v>
      </c>
      <c r="G8" s="19">
        <f aca="true" t="shared" si="5" ref="G8:G18">ROUND(E8-F8,2)</f>
        <v>37.68</v>
      </c>
      <c r="H8" s="19">
        <v>1570.4</v>
      </c>
      <c r="I8" s="19">
        <v>1277.28</v>
      </c>
      <c r="J8" s="19">
        <f aca="true" t="shared" si="6" ref="J8:J18">ROUND(H8-I8,2)</f>
        <v>293.12</v>
      </c>
      <c r="K8" s="19">
        <f aca="true" t="shared" si="7" ref="K8:K18">ROUND(L8+M8,2)</f>
        <v>3942.9</v>
      </c>
      <c r="L8" s="19">
        <v>3154.32</v>
      </c>
      <c r="M8" s="19">
        <v>788.58</v>
      </c>
      <c r="N8" s="19">
        <v>2306.38</v>
      </c>
      <c r="O8" s="19">
        <v>640.98</v>
      </c>
      <c r="P8" s="19">
        <f aca="true" t="shared" si="8" ref="P8:P18">ROUND(L8-N8,2)</f>
        <v>847.94</v>
      </c>
      <c r="Q8" s="19">
        <f aca="true" t="shared" si="9" ref="Q8:Q18">ROUND(M8-O8,2)</f>
        <v>147.6</v>
      </c>
      <c r="R8" s="19">
        <v>32.8</v>
      </c>
      <c r="S8" s="19">
        <v>29.14</v>
      </c>
      <c r="T8" s="19">
        <f aca="true" t="shared" si="10" ref="T8:T54">ROUND(R8-S8,2)</f>
        <v>3.66</v>
      </c>
      <c r="U8" s="19">
        <v>413.5</v>
      </c>
      <c r="V8" s="19">
        <v>347.34</v>
      </c>
      <c r="W8" s="19">
        <f aca="true" t="shared" si="11" ref="W8:W54">ROUND(U8-V8,2)</f>
        <v>66.16</v>
      </c>
      <c r="X8" s="19">
        <v>47.5</v>
      </c>
      <c r="Y8" s="19">
        <v>45</v>
      </c>
      <c r="Z8" s="19">
        <f aca="true" t="shared" si="12" ref="Z8:Z54">ROUND(X8-Y8,2)</f>
        <v>2.5</v>
      </c>
      <c r="AA8" s="19">
        <v>2099.82</v>
      </c>
      <c r="AB8" s="20">
        <v>1679.86</v>
      </c>
      <c r="AC8" s="19">
        <v>419.96</v>
      </c>
      <c r="AD8" s="19">
        <v>1877.94</v>
      </c>
      <c r="AE8" s="19">
        <v>413.18</v>
      </c>
      <c r="AF8" s="19">
        <v>-198.08</v>
      </c>
      <c r="AG8" s="19">
        <v>6.78</v>
      </c>
      <c r="AH8" s="19">
        <v>183.57</v>
      </c>
      <c r="AI8" s="19">
        <v>219.65</v>
      </c>
      <c r="AJ8" s="19">
        <f aca="true" t="shared" si="13" ref="AJ8:AJ54">ROUND(AH8-AI8,2)</f>
        <v>-36.08</v>
      </c>
      <c r="AK8" s="2">
        <v>10.7</v>
      </c>
      <c r="AL8" s="19">
        <v>10.7</v>
      </c>
      <c r="AM8" s="19">
        <v>0.6</v>
      </c>
      <c r="AN8" s="19">
        <v>0.6</v>
      </c>
      <c r="AO8" s="19">
        <v>9</v>
      </c>
      <c r="AP8" s="19">
        <v>9</v>
      </c>
      <c r="AQ8" s="28" t="s">
        <v>112</v>
      </c>
      <c r="AR8" s="28" t="s">
        <v>113</v>
      </c>
      <c r="AS8" s="28" t="s">
        <v>114</v>
      </c>
    </row>
    <row r="9" spans="1:45" ht="24.75" customHeight="1">
      <c r="A9" s="17" t="s">
        <v>22</v>
      </c>
      <c r="B9" s="18">
        <f t="shared" si="0"/>
        <v>1061.38</v>
      </c>
      <c r="C9" s="19">
        <v>634.15</v>
      </c>
      <c r="D9" s="19">
        <v>427.23</v>
      </c>
      <c r="E9" s="19">
        <v>149</v>
      </c>
      <c r="F9" s="19">
        <v>124.56</v>
      </c>
      <c r="G9" s="19">
        <f t="shared" si="5"/>
        <v>24.44</v>
      </c>
      <c r="H9" s="19">
        <v>1010.2</v>
      </c>
      <c r="I9" s="19">
        <v>724.14</v>
      </c>
      <c r="J9" s="19">
        <f t="shared" si="6"/>
        <v>286.06</v>
      </c>
      <c r="K9" s="19">
        <f t="shared" si="7"/>
        <v>2534.2</v>
      </c>
      <c r="L9" s="19">
        <v>2027.36</v>
      </c>
      <c r="M9" s="19">
        <v>506.84</v>
      </c>
      <c r="N9" s="19">
        <v>1471.11</v>
      </c>
      <c r="O9" s="19">
        <v>363.53</v>
      </c>
      <c r="P9" s="19">
        <f t="shared" si="8"/>
        <v>556.25</v>
      </c>
      <c r="Q9" s="19">
        <f t="shared" si="9"/>
        <v>143.31</v>
      </c>
      <c r="R9" s="19">
        <v>42.4</v>
      </c>
      <c r="S9" s="19">
        <v>38.24</v>
      </c>
      <c r="T9" s="19">
        <f t="shared" si="10"/>
        <v>4.16</v>
      </c>
      <c r="U9" s="19">
        <v>587.5</v>
      </c>
      <c r="V9" s="19">
        <v>481.13</v>
      </c>
      <c r="W9" s="19">
        <f t="shared" si="11"/>
        <v>106.37</v>
      </c>
      <c r="X9" s="19">
        <v>63</v>
      </c>
      <c r="Y9" s="19">
        <v>63</v>
      </c>
      <c r="Z9" s="19">
        <f t="shared" si="12"/>
        <v>0</v>
      </c>
      <c r="AA9" s="19">
        <v>2871.28</v>
      </c>
      <c r="AB9" s="19">
        <v>2297.02</v>
      </c>
      <c r="AC9" s="19">
        <v>574.26</v>
      </c>
      <c r="AD9" s="19">
        <v>2315.43</v>
      </c>
      <c r="AE9" s="19">
        <v>576.4</v>
      </c>
      <c r="AF9" s="19">
        <v>-18.41</v>
      </c>
      <c r="AG9" s="19">
        <v>-2.14</v>
      </c>
      <c r="AH9" s="19">
        <v>433.28</v>
      </c>
      <c r="AI9" s="19">
        <v>480.94</v>
      </c>
      <c r="AJ9" s="19">
        <f t="shared" si="13"/>
        <v>-47.66</v>
      </c>
      <c r="AK9" s="21">
        <v>0</v>
      </c>
      <c r="AL9" s="19">
        <v>0</v>
      </c>
      <c r="AM9" s="19">
        <v>0</v>
      </c>
      <c r="AN9" s="19">
        <v>0</v>
      </c>
      <c r="AO9" s="19">
        <v>9</v>
      </c>
      <c r="AP9" s="19">
        <v>9</v>
      </c>
      <c r="AQ9" s="28" t="s">
        <v>112</v>
      </c>
      <c r="AR9" s="28" t="s">
        <v>113</v>
      </c>
      <c r="AS9" s="28" t="s">
        <v>114</v>
      </c>
    </row>
    <row r="10" spans="1:45" ht="24.75" customHeight="1">
      <c r="A10" s="17" t="s">
        <v>23</v>
      </c>
      <c r="B10" s="18">
        <f t="shared" si="0"/>
        <v>1569.46</v>
      </c>
      <c r="C10" s="19">
        <v>1041.5</v>
      </c>
      <c r="D10" s="19">
        <v>527.96</v>
      </c>
      <c r="E10" s="19">
        <v>142</v>
      </c>
      <c r="F10" s="19">
        <v>118.8</v>
      </c>
      <c r="G10" s="19">
        <f t="shared" si="5"/>
        <v>23.2</v>
      </c>
      <c r="H10" s="19">
        <v>973.4</v>
      </c>
      <c r="I10" s="19">
        <v>689.22</v>
      </c>
      <c r="J10" s="19">
        <f t="shared" si="6"/>
        <v>284.18</v>
      </c>
      <c r="K10" s="19">
        <f t="shared" si="7"/>
        <v>2442.2</v>
      </c>
      <c r="L10" s="19">
        <v>1953.76</v>
      </c>
      <c r="M10" s="19">
        <v>488.44</v>
      </c>
      <c r="N10" s="19">
        <v>1409.77</v>
      </c>
      <c r="O10" s="19">
        <v>345.55</v>
      </c>
      <c r="P10" s="19">
        <f t="shared" si="8"/>
        <v>543.99</v>
      </c>
      <c r="Q10" s="19">
        <f t="shared" si="9"/>
        <v>142.89</v>
      </c>
      <c r="R10" s="19">
        <v>39.2</v>
      </c>
      <c r="S10" s="19">
        <v>36.41</v>
      </c>
      <c r="T10" s="19">
        <f t="shared" si="10"/>
        <v>2.79</v>
      </c>
      <c r="U10" s="19">
        <v>563</v>
      </c>
      <c r="V10" s="19">
        <v>465.87</v>
      </c>
      <c r="W10" s="19">
        <f t="shared" si="11"/>
        <v>97.13</v>
      </c>
      <c r="X10" s="19">
        <v>60</v>
      </c>
      <c r="Y10" s="19">
        <v>56.7</v>
      </c>
      <c r="Z10" s="19">
        <f t="shared" si="12"/>
        <v>3.3</v>
      </c>
      <c r="AA10" s="19">
        <v>3292.99</v>
      </c>
      <c r="AB10" s="19">
        <v>2634.39</v>
      </c>
      <c r="AC10" s="19">
        <v>658.6</v>
      </c>
      <c r="AD10" s="19">
        <v>2236.7</v>
      </c>
      <c r="AE10" s="19">
        <v>561.01</v>
      </c>
      <c r="AF10" s="19">
        <v>397.69</v>
      </c>
      <c r="AG10" s="19">
        <v>97.59</v>
      </c>
      <c r="AH10" s="19">
        <v>316.91</v>
      </c>
      <c r="AI10" s="19">
        <v>351.77</v>
      </c>
      <c r="AJ10" s="19">
        <f t="shared" si="13"/>
        <v>-34.86</v>
      </c>
      <c r="AK10" s="21">
        <v>5.1</v>
      </c>
      <c r="AL10" s="19">
        <v>5.1</v>
      </c>
      <c r="AM10" s="19">
        <v>1.46</v>
      </c>
      <c r="AN10" s="19">
        <v>1.46</v>
      </c>
      <c r="AO10" s="19">
        <v>5</v>
      </c>
      <c r="AP10" s="19">
        <v>5</v>
      </c>
      <c r="AQ10" s="28" t="s">
        <v>112</v>
      </c>
      <c r="AR10" s="28" t="s">
        <v>113</v>
      </c>
      <c r="AS10" s="28" t="s">
        <v>114</v>
      </c>
    </row>
    <row r="11" spans="1:45" ht="24.75" customHeight="1">
      <c r="A11" s="17" t="s">
        <v>24</v>
      </c>
      <c r="B11" s="18">
        <f t="shared" si="0"/>
        <v>1070.0700000000002</v>
      </c>
      <c r="C11" s="19">
        <v>676.83</v>
      </c>
      <c r="D11" s="19">
        <v>393.24</v>
      </c>
      <c r="E11" s="19">
        <v>172</v>
      </c>
      <c r="F11" s="19">
        <v>142.8</v>
      </c>
      <c r="G11" s="19">
        <f t="shared" si="5"/>
        <v>29.2</v>
      </c>
      <c r="H11" s="19">
        <v>1283.8</v>
      </c>
      <c r="I11" s="19">
        <v>1041.84</v>
      </c>
      <c r="J11" s="19">
        <f t="shared" si="6"/>
        <v>241.96</v>
      </c>
      <c r="K11" s="19">
        <f t="shared" si="7"/>
        <v>3236.2</v>
      </c>
      <c r="L11" s="19">
        <v>2588.96</v>
      </c>
      <c r="M11" s="19">
        <v>647.24</v>
      </c>
      <c r="N11" s="19">
        <v>1975.8</v>
      </c>
      <c r="O11" s="19">
        <v>524.92</v>
      </c>
      <c r="P11" s="19">
        <f t="shared" si="8"/>
        <v>613.16</v>
      </c>
      <c r="Q11" s="19">
        <f t="shared" si="9"/>
        <v>122.32</v>
      </c>
      <c r="R11" s="19">
        <v>24.8</v>
      </c>
      <c r="S11" s="19">
        <v>22.23</v>
      </c>
      <c r="T11" s="19">
        <f t="shared" si="10"/>
        <v>2.57</v>
      </c>
      <c r="U11" s="19">
        <v>358</v>
      </c>
      <c r="V11" s="19">
        <v>294.65</v>
      </c>
      <c r="W11" s="19">
        <f t="shared" si="11"/>
        <v>63.35</v>
      </c>
      <c r="X11" s="19">
        <v>39</v>
      </c>
      <c r="Y11" s="19">
        <v>36</v>
      </c>
      <c r="Z11" s="19">
        <f t="shared" si="12"/>
        <v>3</v>
      </c>
      <c r="AA11" s="19">
        <v>2110.93</v>
      </c>
      <c r="AB11" s="19">
        <v>1688.74</v>
      </c>
      <c r="AC11" s="19">
        <v>422.19</v>
      </c>
      <c r="AD11" s="19">
        <v>1719.71</v>
      </c>
      <c r="AE11" s="19">
        <v>396.23</v>
      </c>
      <c r="AF11" s="19">
        <v>-30.97</v>
      </c>
      <c r="AG11" s="19">
        <v>25.96</v>
      </c>
      <c r="AH11" s="19">
        <v>67.98</v>
      </c>
      <c r="AI11" s="19">
        <v>75.46</v>
      </c>
      <c r="AJ11" s="19">
        <f t="shared" si="13"/>
        <v>-7.48</v>
      </c>
      <c r="AK11" s="21">
        <v>0</v>
      </c>
      <c r="AL11" s="19">
        <v>0</v>
      </c>
      <c r="AM11" s="19">
        <v>0</v>
      </c>
      <c r="AN11" s="19">
        <v>0</v>
      </c>
      <c r="AO11" s="19">
        <v>7</v>
      </c>
      <c r="AP11" s="19">
        <v>7</v>
      </c>
      <c r="AQ11" s="28" t="s">
        <v>112</v>
      </c>
      <c r="AR11" s="28" t="s">
        <v>113</v>
      </c>
      <c r="AS11" s="28" t="s">
        <v>114</v>
      </c>
    </row>
    <row r="12" spans="1:45" ht="24.75" customHeight="1">
      <c r="A12" s="17" t="s">
        <v>25</v>
      </c>
      <c r="B12" s="18">
        <f t="shared" si="0"/>
        <v>390.37</v>
      </c>
      <c r="C12" s="19">
        <v>265.27</v>
      </c>
      <c r="D12" s="19">
        <v>125.1</v>
      </c>
      <c r="E12" s="19">
        <v>20</v>
      </c>
      <c r="F12" s="19">
        <v>16.8</v>
      </c>
      <c r="G12" s="19">
        <f t="shared" si="5"/>
        <v>3.2</v>
      </c>
      <c r="H12" s="19">
        <v>162.4</v>
      </c>
      <c r="I12" s="19">
        <v>90.72</v>
      </c>
      <c r="J12" s="19">
        <f t="shared" si="6"/>
        <v>71.68</v>
      </c>
      <c r="K12" s="19">
        <f t="shared" si="7"/>
        <v>405.6</v>
      </c>
      <c r="L12" s="19">
        <v>324.48</v>
      </c>
      <c r="M12" s="19">
        <v>81.12</v>
      </c>
      <c r="N12" s="19">
        <v>225.84</v>
      </c>
      <c r="O12" s="19">
        <v>45.47</v>
      </c>
      <c r="P12" s="19">
        <f t="shared" si="8"/>
        <v>98.64</v>
      </c>
      <c r="Q12" s="19">
        <f t="shared" si="9"/>
        <v>35.65</v>
      </c>
      <c r="R12" s="19">
        <v>16</v>
      </c>
      <c r="S12" s="19">
        <v>14.39</v>
      </c>
      <c r="T12" s="19">
        <f t="shared" si="10"/>
        <v>1.61</v>
      </c>
      <c r="U12" s="19">
        <v>214</v>
      </c>
      <c r="V12" s="19">
        <v>177.28</v>
      </c>
      <c r="W12" s="19">
        <f t="shared" si="11"/>
        <v>36.72</v>
      </c>
      <c r="X12" s="19">
        <v>23</v>
      </c>
      <c r="Y12" s="19">
        <v>21.6</v>
      </c>
      <c r="Z12" s="19">
        <f t="shared" si="12"/>
        <v>1.4</v>
      </c>
      <c r="AA12" s="19">
        <v>1574.26</v>
      </c>
      <c r="AB12" s="19">
        <v>1259.41</v>
      </c>
      <c r="AC12" s="19">
        <v>314.85</v>
      </c>
      <c r="AD12" s="19">
        <v>1133.62</v>
      </c>
      <c r="AE12" s="19">
        <v>298.48</v>
      </c>
      <c r="AF12" s="19">
        <v>125.79</v>
      </c>
      <c r="AG12" s="19">
        <v>16.37</v>
      </c>
      <c r="AH12" s="19">
        <v>40.85</v>
      </c>
      <c r="AI12" s="19">
        <v>45.34</v>
      </c>
      <c r="AJ12" s="19">
        <f t="shared" si="13"/>
        <v>-4.49</v>
      </c>
      <c r="AK12" s="21">
        <v>0</v>
      </c>
      <c r="AL12" s="19">
        <v>0</v>
      </c>
      <c r="AM12" s="19">
        <v>0.8</v>
      </c>
      <c r="AN12" s="19">
        <v>0.8</v>
      </c>
      <c r="AO12" s="19">
        <v>3</v>
      </c>
      <c r="AP12" s="19">
        <v>3</v>
      </c>
      <c r="AQ12" s="28" t="s">
        <v>112</v>
      </c>
      <c r="AR12" s="28" t="s">
        <v>113</v>
      </c>
      <c r="AS12" s="28" t="s">
        <v>114</v>
      </c>
    </row>
    <row r="13" spans="1:45" ht="24.75" customHeight="1">
      <c r="A13" s="17" t="s">
        <v>26</v>
      </c>
      <c r="B13" s="18">
        <f t="shared" si="0"/>
        <v>457.34</v>
      </c>
      <c r="C13" s="19">
        <v>303.4</v>
      </c>
      <c r="D13" s="19">
        <v>153.94</v>
      </c>
      <c r="E13" s="19">
        <v>52</v>
      </c>
      <c r="F13" s="19">
        <v>43.68</v>
      </c>
      <c r="G13" s="19">
        <f t="shared" si="5"/>
        <v>8.32</v>
      </c>
      <c r="H13" s="19">
        <v>407.2</v>
      </c>
      <c r="I13" s="19">
        <v>313.92</v>
      </c>
      <c r="J13" s="19">
        <f t="shared" si="6"/>
        <v>93.28</v>
      </c>
      <c r="K13" s="19">
        <f t="shared" si="7"/>
        <v>1018.8</v>
      </c>
      <c r="L13" s="19">
        <v>815.04</v>
      </c>
      <c r="M13" s="19">
        <v>203.76</v>
      </c>
      <c r="N13" s="19">
        <v>567.27</v>
      </c>
      <c r="O13" s="19">
        <v>156.82</v>
      </c>
      <c r="P13" s="19">
        <f t="shared" si="8"/>
        <v>247.77</v>
      </c>
      <c r="Q13" s="19">
        <f t="shared" si="9"/>
        <v>46.94</v>
      </c>
      <c r="R13" s="19">
        <v>16.8</v>
      </c>
      <c r="S13" s="19">
        <v>15.22</v>
      </c>
      <c r="T13" s="19">
        <f t="shared" si="10"/>
        <v>1.58</v>
      </c>
      <c r="U13" s="19">
        <v>223</v>
      </c>
      <c r="V13" s="19">
        <v>186.25</v>
      </c>
      <c r="W13" s="19">
        <f t="shared" si="11"/>
        <v>36.75</v>
      </c>
      <c r="X13" s="19">
        <v>25</v>
      </c>
      <c r="Y13" s="19">
        <v>22.95</v>
      </c>
      <c r="Z13" s="19">
        <f t="shared" si="12"/>
        <v>2.05</v>
      </c>
      <c r="AA13" s="19">
        <v>773.09</v>
      </c>
      <c r="AB13" s="19">
        <v>618.47</v>
      </c>
      <c r="AC13" s="19">
        <v>154.62</v>
      </c>
      <c r="AD13" s="19">
        <v>611.94</v>
      </c>
      <c r="AE13" s="19">
        <v>142.95</v>
      </c>
      <c r="AF13" s="19">
        <v>6.53</v>
      </c>
      <c r="AG13" s="19">
        <v>11.67</v>
      </c>
      <c r="AH13" s="19">
        <v>106.78</v>
      </c>
      <c r="AI13" s="19">
        <v>118.53</v>
      </c>
      <c r="AJ13" s="19">
        <f t="shared" si="13"/>
        <v>-11.75</v>
      </c>
      <c r="AK13" s="21">
        <v>0</v>
      </c>
      <c r="AL13" s="19">
        <v>0</v>
      </c>
      <c r="AM13" s="19">
        <v>7.2</v>
      </c>
      <c r="AN13" s="19">
        <v>7.2</v>
      </c>
      <c r="AO13" s="19">
        <v>7</v>
      </c>
      <c r="AP13" s="19">
        <v>7</v>
      </c>
      <c r="AQ13" s="28" t="s">
        <v>112</v>
      </c>
      <c r="AR13" s="28" t="s">
        <v>113</v>
      </c>
      <c r="AS13" s="28" t="s">
        <v>114</v>
      </c>
    </row>
    <row r="14" spans="1:45" ht="24.75" customHeight="1">
      <c r="A14" s="17" t="s">
        <v>27</v>
      </c>
      <c r="B14" s="18">
        <f t="shared" si="0"/>
        <v>1451.47</v>
      </c>
      <c r="C14" s="19">
        <v>927.03</v>
      </c>
      <c r="D14" s="19">
        <v>524.44</v>
      </c>
      <c r="E14" s="19">
        <v>114</v>
      </c>
      <c r="F14" s="19">
        <v>95.28</v>
      </c>
      <c r="G14" s="19">
        <f t="shared" si="5"/>
        <v>18.72</v>
      </c>
      <c r="H14" s="19">
        <v>765.2</v>
      </c>
      <c r="I14" s="19">
        <v>440.82</v>
      </c>
      <c r="J14" s="19">
        <f t="shared" si="6"/>
        <v>324.38</v>
      </c>
      <c r="K14" s="19">
        <f t="shared" si="7"/>
        <v>1918.7</v>
      </c>
      <c r="L14" s="19">
        <v>1534.96</v>
      </c>
      <c r="M14" s="19">
        <v>383.74</v>
      </c>
      <c r="N14" s="19">
        <v>1109.75</v>
      </c>
      <c r="O14" s="19">
        <v>221.24</v>
      </c>
      <c r="P14" s="19">
        <f t="shared" si="8"/>
        <v>425.21</v>
      </c>
      <c r="Q14" s="19">
        <f t="shared" si="9"/>
        <v>162.5</v>
      </c>
      <c r="R14" s="19">
        <v>24.8</v>
      </c>
      <c r="S14" s="19">
        <v>22.5</v>
      </c>
      <c r="T14" s="19">
        <f t="shared" si="10"/>
        <v>2.3</v>
      </c>
      <c r="U14" s="19">
        <v>320</v>
      </c>
      <c r="V14" s="19">
        <v>267.96000000000004</v>
      </c>
      <c r="W14" s="19">
        <f t="shared" si="11"/>
        <v>52.04</v>
      </c>
      <c r="X14" s="19">
        <v>34.5</v>
      </c>
      <c r="Y14" s="19">
        <v>32.85</v>
      </c>
      <c r="Z14" s="19">
        <f t="shared" si="12"/>
        <v>1.65</v>
      </c>
      <c r="AA14" s="19">
        <v>2230.45</v>
      </c>
      <c r="AB14" s="19">
        <v>1784.36</v>
      </c>
      <c r="AC14" s="19">
        <v>446.09</v>
      </c>
      <c r="AD14" s="19">
        <v>1353.48</v>
      </c>
      <c r="AE14" s="19">
        <v>410.18</v>
      </c>
      <c r="AF14" s="19">
        <v>430.88</v>
      </c>
      <c r="AG14" s="19">
        <v>35.91</v>
      </c>
      <c r="AH14" s="19">
        <v>132.4</v>
      </c>
      <c r="AI14" s="19">
        <v>146.96</v>
      </c>
      <c r="AJ14" s="19">
        <f t="shared" si="13"/>
        <v>-14.56</v>
      </c>
      <c r="AK14" s="21">
        <v>5.44</v>
      </c>
      <c r="AL14" s="19">
        <v>5.44</v>
      </c>
      <c r="AM14" s="19">
        <v>0</v>
      </c>
      <c r="AN14" s="19">
        <v>0</v>
      </c>
      <c r="AO14" s="19">
        <v>7</v>
      </c>
      <c r="AP14" s="19">
        <v>7</v>
      </c>
      <c r="AQ14" s="28" t="s">
        <v>112</v>
      </c>
      <c r="AR14" s="28" t="s">
        <v>113</v>
      </c>
      <c r="AS14" s="28" t="s">
        <v>114</v>
      </c>
    </row>
    <row r="15" spans="1:45" ht="24.75" customHeight="1">
      <c r="A15" s="17" t="s">
        <v>28</v>
      </c>
      <c r="B15" s="18">
        <f t="shared" si="0"/>
        <v>689.59</v>
      </c>
      <c r="C15" s="19">
        <v>420.6</v>
      </c>
      <c r="D15" s="19">
        <v>268.99</v>
      </c>
      <c r="E15" s="19">
        <v>73</v>
      </c>
      <c r="F15" s="19">
        <v>61</v>
      </c>
      <c r="G15" s="19">
        <f t="shared" si="5"/>
        <v>12</v>
      </c>
      <c r="H15" s="19">
        <v>565.2</v>
      </c>
      <c r="I15" s="19">
        <v>388.8</v>
      </c>
      <c r="J15" s="19">
        <f t="shared" si="6"/>
        <v>176.4</v>
      </c>
      <c r="K15" s="19">
        <f t="shared" si="7"/>
        <v>1415</v>
      </c>
      <c r="L15" s="19">
        <v>1132</v>
      </c>
      <c r="M15" s="19">
        <v>283</v>
      </c>
      <c r="N15" s="19">
        <v>801.78</v>
      </c>
      <c r="O15" s="19">
        <v>194.45</v>
      </c>
      <c r="P15" s="19">
        <f t="shared" si="8"/>
        <v>330.22</v>
      </c>
      <c r="Q15" s="19">
        <f t="shared" si="9"/>
        <v>88.55</v>
      </c>
      <c r="R15" s="19">
        <v>14.4</v>
      </c>
      <c r="S15" s="19">
        <v>12.96</v>
      </c>
      <c r="T15" s="19">
        <f t="shared" si="10"/>
        <v>1.44</v>
      </c>
      <c r="U15" s="19">
        <v>203.5</v>
      </c>
      <c r="V15" s="19">
        <v>168.32</v>
      </c>
      <c r="W15" s="19">
        <f t="shared" si="11"/>
        <v>35.18</v>
      </c>
      <c r="X15" s="19">
        <v>22</v>
      </c>
      <c r="Y15" s="19">
        <v>21.6</v>
      </c>
      <c r="Z15" s="19">
        <f t="shared" si="12"/>
        <v>0.4</v>
      </c>
      <c r="AA15" s="19">
        <v>1278.92</v>
      </c>
      <c r="AB15" s="19">
        <v>1023.14</v>
      </c>
      <c r="AC15" s="19">
        <v>255.78</v>
      </c>
      <c r="AD15" s="19">
        <v>981.9</v>
      </c>
      <c r="AE15" s="19">
        <v>252.14</v>
      </c>
      <c r="AF15" s="19">
        <v>41.24</v>
      </c>
      <c r="AG15" s="19">
        <v>3.64</v>
      </c>
      <c r="AH15" s="19">
        <v>40.76</v>
      </c>
      <c r="AI15" s="19">
        <v>45.24</v>
      </c>
      <c r="AJ15" s="19">
        <f t="shared" si="13"/>
        <v>-4.48</v>
      </c>
      <c r="AK15" s="21">
        <v>0</v>
      </c>
      <c r="AL15" s="19">
        <v>0</v>
      </c>
      <c r="AM15" s="19">
        <v>0</v>
      </c>
      <c r="AN15" s="19">
        <v>0</v>
      </c>
      <c r="AO15" s="19">
        <v>5</v>
      </c>
      <c r="AP15" s="19">
        <v>5</v>
      </c>
      <c r="AQ15" s="28" t="s">
        <v>112</v>
      </c>
      <c r="AR15" s="28" t="s">
        <v>113</v>
      </c>
      <c r="AS15" s="28" t="s">
        <v>114</v>
      </c>
    </row>
    <row r="16" spans="1:45" ht="24.75" customHeight="1">
      <c r="A16" s="17" t="s">
        <v>29</v>
      </c>
      <c r="B16" s="18">
        <f t="shared" si="0"/>
        <v>384.06</v>
      </c>
      <c r="C16" s="19">
        <v>248.4</v>
      </c>
      <c r="D16" s="19">
        <v>135.66</v>
      </c>
      <c r="E16" s="19">
        <v>36</v>
      </c>
      <c r="F16" s="19">
        <v>30.24</v>
      </c>
      <c r="G16" s="19">
        <f t="shared" si="5"/>
        <v>5.76</v>
      </c>
      <c r="H16" s="19">
        <v>277.6</v>
      </c>
      <c r="I16" s="19">
        <v>191.52</v>
      </c>
      <c r="J16" s="19">
        <f t="shared" si="6"/>
        <v>86.08</v>
      </c>
      <c r="K16" s="19">
        <f t="shared" si="7"/>
        <v>693</v>
      </c>
      <c r="L16" s="19">
        <v>554.4</v>
      </c>
      <c r="M16" s="19">
        <v>138.6</v>
      </c>
      <c r="N16" s="19">
        <v>385.86</v>
      </c>
      <c r="O16" s="19">
        <v>95.9</v>
      </c>
      <c r="P16" s="19">
        <f t="shared" si="8"/>
        <v>168.54</v>
      </c>
      <c r="Q16" s="19">
        <f t="shared" si="9"/>
        <v>42.7</v>
      </c>
      <c r="R16" s="19">
        <v>14.4</v>
      </c>
      <c r="S16" s="19">
        <v>13.04</v>
      </c>
      <c r="T16" s="19">
        <f t="shared" si="10"/>
        <v>1.36</v>
      </c>
      <c r="U16" s="19">
        <v>190</v>
      </c>
      <c r="V16" s="19">
        <v>158.35</v>
      </c>
      <c r="W16" s="19">
        <f t="shared" si="11"/>
        <v>31.65</v>
      </c>
      <c r="X16" s="19">
        <v>20.5</v>
      </c>
      <c r="Y16" s="19">
        <v>19.8</v>
      </c>
      <c r="Z16" s="19">
        <f t="shared" si="12"/>
        <v>0.7</v>
      </c>
      <c r="AA16" s="19">
        <v>1155.2</v>
      </c>
      <c r="AB16" s="19">
        <v>924.16</v>
      </c>
      <c r="AC16" s="19">
        <v>231.04</v>
      </c>
      <c r="AD16" s="19">
        <v>884.64</v>
      </c>
      <c r="AE16" s="19">
        <v>224.86</v>
      </c>
      <c r="AF16" s="19">
        <v>39.52</v>
      </c>
      <c r="AG16" s="19">
        <v>6.18</v>
      </c>
      <c r="AH16" s="19">
        <v>52.4</v>
      </c>
      <c r="AI16" s="19">
        <v>58.16</v>
      </c>
      <c r="AJ16" s="19">
        <f t="shared" si="13"/>
        <v>-5.76</v>
      </c>
      <c r="AK16" s="21">
        <v>2.33</v>
      </c>
      <c r="AL16" s="19">
        <v>2.33</v>
      </c>
      <c r="AM16" s="19">
        <v>0</v>
      </c>
      <c r="AN16" s="19">
        <v>0</v>
      </c>
      <c r="AO16" s="19">
        <v>5</v>
      </c>
      <c r="AP16" s="19">
        <v>5</v>
      </c>
      <c r="AQ16" s="28" t="s">
        <v>112</v>
      </c>
      <c r="AR16" s="28" t="s">
        <v>113</v>
      </c>
      <c r="AS16" s="28" t="s">
        <v>114</v>
      </c>
    </row>
    <row r="17" spans="1:45" ht="24.75" customHeight="1">
      <c r="A17" s="17" t="s">
        <v>30</v>
      </c>
      <c r="B17" s="18">
        <f t="shared" si="0"/>
        <v>883.7</v>
      </c>
      <c r="C17" s="19">
        <v>638.01</v>
      </c>
      <c r="D17" s="19">
        <v>245.69</v>
      </c>
      <c r="E17" s="19">
        <v>42</v>
      </c>
      <c r="F17" s="19">
        <v>35.28</v>
      </c>
      <c r="G17" s="19">
        <f t="shared" si="5"/>
        <v>6.72</v>
      </c>
      <c r="H17" s="19">
        <v>285.6</v>
      </c>
      <c r="I17" s="19">
        <v>153.36</v>
      </c>
      <c r="J17" s="19">
        <f t="shared" si="6"/>
        <v>132.24</v>
      </c>
      <c r="K17" s="19">
        <f t="shared" si="7"/>
        <v>714.6</v>
      </c>
      <c r="L17" s="19">
        <v>571.68</v>
      </c>
      <c r="M17" s="19">
        <v>142.92</v>
      </c>
      <c r="N17" s="19">
        <v>397.89</v>
      </c>
      <c r="O17" s="19">
        <v>76.79</v>
      </c>
      <c r="P17" s="19">
        <f t="shared" si="8"/>
        <v>173.79</v>
      </c>
      <c r="Q17" s="19">
        <f t="shared" si="9"/>
        <v>66.13</v>
      </c>
      <c r="R17" s="19">
        <v>32.8</v>
      </c>
      <c r="S17" s="19">
        <v>29.54</v>
      </c>
      <c r="T17" s="19">
        <f t="shared" si="10"/>
        <v>3.26</v>
      </c>
      <c r="U17" s="19">
        <v>455.5</v>
      </c>
      <c r="V17" s="19">
        <v>377.58</v>
      </c>
      <c r="W17" s="19">
        <f t="shared" si="11"/>
        <v>77.92</v>
      </c>
      <c r="X17" s="19">
        <v>48.5</v>
      </c>
      <c r="Y17" s="19">
        <v>46.8</v>
      </c>
      <c r="Z17" s="19">
        <f t="shared" si="12"/>
        <v>1.7</v>
      </c>
      <c r="AA17" s="19">
        <v>2931.69</v>
      </c>
      <c r="AB17" s="19">
        <v>2345.35</v>
      </c>
      <c r="AC17" s="19">
        <v>586.34</v>
      </c>
      <c r="AD17" s="19">
        <v>1969.51</v>
      </c>
      <c r="AE17" s="19">
        <v>540.72</v>
      </c>
      <c r="AF17" s="19">
        <v>375.84</v>
      </c>
      <c r="AG17" s="19">
        <v>45.62</v>
      </c>
      <c r="AH17" s="19">
        <v>226.67</v>
      </c>
      <c r="AI17" s="19">
        <v>251.6</v>
      </c>
      <c r="AJ17" s="19">
        <f t="shared" si="13"/>
        <v>-24.93</v>
      </c>
      <c r="AK17" s="21">
        <v>16.41</v>
      </c>
      <c r="AL17" s="19">
        <v>16.41</v>
      </c>
      <c r="AM17" s="19">
        <v>0</v>
      </c>
      <c r="AN17" s="19">
        <v>0</v>
      </c>
      <c r="AO17" s="19">
        <v>9</v>
      </c>
      <c r="AP17" s="19">
        <v>9</v>
      </c>
      <c r="AQ17" s="28" t="s">
        <v>112</v>
      </c>
      <c r="AR17" s="28" t="s">
        <v>113</v>
      </c>
      <c r="AS17" s="28" t="s">
        <v>114</v>
      </c>
    </row>
    <row r="18" spans="1:45" ht="24.75" customHeight="1">
      <c r="A18" s="17" t="s">
        <v>31</v>
      </c>
      <c r="B18" s="18">
        <f t="shared" si="0"/>
        <v>1126.46</v>
      </c>
      <c r="C18" s="19">
        <v>772.35</v>
      </c>
      <c r="D18" s="19">
        <v>354.11</v>
      </c>
      <c r="E18" s="19">
        <v>78</v>
      </c>
      <c r="F18" s="19">
        <v>65.52</v>
      </c>
      <c r="G18" s="19">
        <f t="shared" si="5"/>
        <v>12.48</v>
      </c>
      <c r="H18" s="19">
        <v>531.2</v>
      </c>
      <c r="I18" s="19">
        <v>340.56</v>
      </c>
      <c r="J18" s="19">
        <f t="shared" si="6"/>
        <v>190.64</v>
      </c>
      <c r="K18" s="19">
        <f t="shared" si="7"/>
        <v>1328.4</v>
      </c>
      <c r="L18" s="19">
        <v>1062.72</v>
      </c>
      <c r="M18" s="19">
        <v>265.68</v>
      </c>
      <c r="N18" s="19">
        <v>739.65</v>
      </c>
      <c r="O18" s="19">
        <v>170.21</v>
      </c>
      <c r="P18" s="19">
        <f t="shared" si="8"/>
        <v>323.07</v>
      </c>
      <c r="Q18" s="19">
        <f t="shared" si="9"/>
        <v>95.47</v>
      </c>
      <c r="R18" s="19">
        <v>24.8</v>
      </c>
      <c r="S18" s="19">
        <v>22.57</v>
      </c>
      <c r="T18" s="19">
        <f t="shared" si="10"/>
        <v>2.23</v>
      </c>
      <c r="U18" s="19">
        <v>328.5</v>
      </c>
      <c r="V18" s="19">
        <v>275.49</v>
      </c>
      <c r="W18" s="19">
        <f t="shared" si="11"/>
        <v>53.01</v>
      </c>
      <c r="X18" s="19">
        <v>35.5</v>
      </c>
      <c r="Y18" s="19">
        <v>31.95</v>
      </c>
      <c r="Z18" s="19">
        <f t="shared" si="12"/>
        <v>3.55</v>
      </c>
      <c r="AA18" s="19">
        <v>1936.67</v>
      </c>
      <c r="AB18" s="19">
        <v>1549.34</v>
      </c>
      <c r="AC18" s="19">
        <v>387.33</v>
      </c>
      <c r="AD18" s="19">
        <v>1168.38</v>
      </c>
      <c r="AE18" s="19">
        <v>322.88</v>
      </c>
      <c r="AF18" s="19">
        <v>380.96</v>
      </c>
      <c r="AG18" s="19">
        <v>64.45</v>
      </c>
      <c r="AH18" s="19">
        <v>98.32</v>
      </c>
      <c r="AI18" s="19">
        <v>109.14</v>
      </c>
      <c r="AJ18" s="19">
        <f t="shared" si="13"/>
        <v>-10.82</v>
      </c>
      <c r="AK18" s="21">
        <v>0</v>
      </c>
      <c r="AL18" s="19">
        <v>0</v>
      </c>
      <c r="AM18" s="19">
        <v>0.42</v>
      </c>
      <c r="AN18" s="19">
        <v>0.42</v>
      </c>
      <c r="AO18" s="19">
        <v>11</v>
      </c>
      <c r="AP18" s="19">
        <v>11</v>
      </c>
      <c r="AQ18" s="28" t="s">
        <v>112</v>
      </c>
      <c r="AR18" s="28" t="s">
        <v>113</v>
      </c>
      <c r="AS18" s="28" t="s">
        <v>114</v>
      </c>
    </row>
    <row r="19" spans="1:45" ht="24.75" customHeight="1">
      <c r="A19" s="17" t="s">
        <v>32</v>
      </c>
      <c r="B19" s="18">
        <f t="shared" si="0"/>
        <v>199.13</v>
      </c>
      <c r="C19" s="19">
        <v>171.49</v>
      </c>
      <c r="D19" s="19">
        <v>27.64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>
        <v>17.6</v>
      </c>
      <c r="S19" s="19">
        <v>15.95</v>
      </c>
      <c r="T19" s="19">
        <f t="shared" si="10"/>
        <v>1.65</v>
      </c>
      <c r="U19" s="19">
        <v>226</v>
      </c>
      <c r="V19" s="19">
        <v>188.77</v>
      </c>
      <c r="W19" s="19">
        <f t="shared" si="11"/>
        <v>37.23</v>
      </c>
      <c r="X19" s="19">
        <v>24.5</v>
      </c>
      <c r="Y19" s="19">
        <v>22.95</v>
      </c>
      <c r="Z19" s="19">
        <f t="shared" si="12"/>
        <v>1.55</v>
      </c>
      <c r="AA19" s="19">
        <v>1783.67</v>
      </c>
      <c r="AB19" s="19">
        <v>1426.94</v>
      </c>
      <c r="AC19" s="19">
        <v>356.73</v>
      </c>
      <c r="AD19" s="19">
        <v>1290.39</v>
      </c>
      <c r="AE19" s="19">
        <v>330.64</v>
      </c>
      <c r="AF19" s="19">
        <v>136.55</v>
      </c>
      <c r="AG19" s="19">
        <v>26.09</v>
      </c>
      <c r="AH19" s="19">
        <v>94.49</v>
      </c>
      <c r="AI19" s="19">
        <v>104.88</v>
      </c>
      <c r="AJ19" s="19">
        <f t="shared" si="13"/>
        <v>-10.39</v>
      </c>
      <c r="AK19" s="21">
        <v>3.45</v>
      </c>
      <c r="AL19" s="19">
        <v>3.45</v>
      </c>
      <c r="AM19" s="19">
        <v>0</v>
      </c>
      <c r="AN19" s="19">
        <v>0</v>
      </c>
      <c r="AO19" s="19">
        <v>3</v>
      </c>
      <c r="AP19" s="19">
        <v>3</v>
      </c>
      <c r="AQ19" s="28" t="s">
        <v>112</v>
      </c>
      <c r="AR19" s="28" t="s">
        <v>113</v>
      </c>
      <c r="AS19" s="28" t="s">
        <v>114</v>
      </c>
    </row>
    <row r="20" spans="1:45" ht="24.75" customHeight="1">
      <c r="A20" s="17" t="s">
        <v>33</v>
      </c>
      <c r="B20" s="18">
        <f t="shared" si="0"/>
        <v>35.42</v>
      </c>
      <c r="C20" s="19">
        <v>36.72</v>
      </c>
      <c r="D20" s="19">
        <v>-1.3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>
        <v>20.8</v>
      </c>
      <c r="S20" s="19">
        <v>18.86</v>
      </c>
      <c r="T20" s="19">
        <f t="shared" si="10"/>
        <v>1.94</v>
      </c>
      <c r="U20" s="19">
        <v>265.5</v>
      </c>
      <c r="V20" s="19">
        <v>222</v>
      </c>
      <c r="W20" s="19">
        <f t="shared" si="11"/>
        <v>43.5</v>
      </c>
      <c r="X20" s="19">
        <v>29</v>
      </c>
      <c r="Y20" s="19">
        <v>28.8</v>
      </c>
      <c r="Z20" s="19">
        <f t="shared" si="12"/>
        <v>0.2</v>
      </c>
      <c r="AA20" s="19">
        <v>1774.99</v>
      </c>
      <c r="AB20" s="19">
        <v>1419.99</v>
      </c>
      <c r="AC20" s="19">
        <v>355</v>
      </c>
      <c r="AD20" s="19">
        <v>1429.93</v>
      </c>
      <c r="AE20" s="19">
        <v>356.5</v>
      </c>
      <c r="AF20" s="19">
        <v>-9.94</v>
      </c>
      <c r="AG20" s="19">
        <v>-1.5</v>
      </c>
      <c r="AH20" s="19">
        <v>99.72</v>
      </c>
      <c r="AI20" s="19">
        <v>110.69</v>
      </c>
      <c r="AJ20" s="19">
        <f t="shared" si="13"/>
        <v>-10.97</v>
      </c>
      <c r="AK20" s="21">
        <v>2.73</v>
      </c>
      <c r="AL20" s="19">
        <v>2.73</v>
      </c>
      <c r="AM20" s="19">
        <v>0.46</v>
      </c>
      <c r="AN20" s="19">
        <v>0.46</v>
      </c>
      <c r="AO20" s="19">
        <v>9</v>
      </c>
      <c r="AP20" s="19">
        <v>9</v>
      </c>
      <c r="AQ20" s="28" t="s">
        <v>112</v>
      </c>
      <c r="AR20" s="28" t="s">
        <v>113</v>
      </c>
      <c r="AS20" s="28" t="s">
        <v>114</v>
      </c>
    </row>
    <row r="21" spans="1:45" ht="24.75" customHeight="1">
      <c r="A21" s="17" t="s">
        <v>34</v>
      </c>
      <c r="B21" s="18">
        <f t="shared" si="0"/>
        <v>162.47</v>
      </c>
      <c r="C21" s="19">
        <v>107.59</v>
      </c>
      <c r="D21" s="19">
        <v>54.88</v>
      </c>
      <c r="E21" s="19">
        <v>14</v>
      </c>
      <c r="F21" s="19">
        <v>11.76</v>
      </c>
      <c r="G21" s="19">
        <f>ROUND(E21-F21,2)</f>
        <v>2.24</v>
      </c>
      <c r="H21" s="19">
        <v>114.4</v>
      </c>
      <c r="I21" s="19">
        <v>78.48</v>
      </c>
      <c r="J21" s="19">
        <f>ROUND(H21-I21,2)</f>
        <v>35.92</v>
      </c>
      <c r="K21" s="19">
        <f>ROUND(L21+M21,2)</f>
        <v>286.2</v>
      </c>
      <c r="L21" s="19">
        <v>228.96</v>
      </c>
      <c r="M21" s="19">
        <v>57.24</v>
      </c>
      <c r="N21" s="19">
        <v>159.36</v>
      </c>
      <c r="O21" s="19">
        <v>39.2</v>
      </c>
      <c r="P21" s="19">
        <f>ROUND(L21-N21,2)</f>
        <v>69.6</v>
      </c>
      <c r="Q21" s="19">
        <f>ROUND(M21-O21,2)</f>
        <v>18.04</v>
      </c>
      <c r="R21" s="19">
        <v>24</v>
      </c>
      <c r="S21" s="19">
        <v>21.77</v>
      </c>
      <c r="T21" s="19">
        <f t="shared" si="10"/>
        <v>2.23</v>
      </c>
      <c r="U21" s="19">
        <v>317</v>
      </c>
      <c r="V21" s="19">
        <v>264.97</v>
      </c>
      <c r="W21" s="19">
        <f t="shared" si="11"/>
        <v>52.03</v>
      </c>
      <c r="X21" s="19">
        <v>35</v>
      </c>
      <c r="Y21" s="19">
        <v>34.65</v>
      </c>
      <c r="Z21" s="19">
        <f t="shared" si="12"/>
        <v>0.35</v>
      </c>
      <c r="AA21" s="19">
        <v>1734.1</v>
      </c>
      <c r="AB21" s="19">
        <v>1387.28</v>
      </c>
      <c r="AC21" s="19">
        <v>346.82</v>
      </c>
      <c r="AD21" s="19">
        <v>1401.99</v>
      </c>
      <c r="AE21" s="19">
        <v>346.25</v>
      </c>
      <c r="AF21" s="19">
        <v>-14.71</v>
      </c>
      <c r="AG21" s="19">
        <v>0.57</v>
      </c>
      <c r="AH21" s="19">
        <v>89.09</v>
      </c>
      <c r="AI21" s="19">
        <v>98.89</v>
      </c>
      <c r="AJ21" s="19">
        <f t="shared" si="13"/>
        <v>-9.8</v>
      </c>
      <c r="AK21" s="21">
        <v>0</v>
      </c>
      <c r="AL21" s="19">
        <v>0</v>
      </c>
      <c r="AM21" s="19">
        <v>0</v>
      </c>
      <c r="AN21" s="19">
        <v>0</v>
      </c>
      <c r="AO21" s="19">
        <v>6</v>
      </c>
      <c r="AP21" s="19">
        <v>6</v>
      </c>
      <c r="AQ21" s="28" t="s">
        <v>112</v>
      </c>
      <c r="AR21" s="28" t="s">
        <v>113</v>
      </c>
      <c r="AS21" s="28" t="s">
        <v>114</v>
      </c>
    </row>
    <row r="22" spans="1:45" ht="24.75" customHeight="1">
      <c r="A22" s="17" t="s">
        <v>35</v>
      </c>
      <c r="B22" s="18">
        <f t="shared" si="0"/>
        <v>330.42999999999995</v>
      </c>
      <c r="C22" s="19">
        <v>289.78</v>
      </c>
      <c r="D22" s="19">
        <v>40.65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>
        <v>7.2</v>
      </c>
      <c r="S22" s="19">
        <v>6.24</v>
      </c>
      <c r="T22" s="19">
        <f t="shared" si="10"/>
        <v>0.96</v>
      </c>
      <c r="U22" s="19">
        <v>134</v>
      </c>
      <c r="V22" s="19">
        <v>107.07</v>
      </c>
      <c r="W22" s="19">
        <f t="shared" si="11"/>
        <v>26.93</v>
      </c>
      <c r="X22" s="19">
        <v>13</v>
      </c>
      <c r="Y22" s="19">
        <v>9.9</v>
      </c>
      <c r="Z22" s="19">
        <f t="shared" si="12"/>
        <v>3.1</v>
      </c>
      <c r="AA22" s="19">
        <v>738.2</v>
      </c>
      <c r="AB22" s="19">
        <v>590.56</v>
      </c>
      <c r="AC22" s="19">
        <v>147.64</v>
      </c>
      <c r="AD22" s="19">
        <v>311.95</v>
      </c>
      <c r="AE22" s="19">
        <v>110.09</v>
      </c>
      <c r="AF22" s="19">
        <v>278.61</v>
      </c>
      <c r="AG22" s="19">
        <v>37.55</v>
      </c>
      <c r="AH22" s="19">
        <v>157.41</v>
      </c>
      <c r="AI22" s="19">
        <v>174.73</v>
      </c>
      <c r="AJ22" s="19">
        <f t="shared" si="13"/>
        <v>-17.32</v>
      </c>
      <c r="AK22" s="21">
        <v>0</v>
      </c>
      <c r="AL22" s="19">
        <v>0</v>
      </c>
      <c r="AM22" s="19">
        <v>0.6</v>
      </c>
      <c r="AN22" s="19">
        <v>0.6</v>
      </c>
      <c r="AO22" s="19">
        <v>0</v>
      </c>
      <c r="AP22" s="19">
        <v>0</v>
      </c>
      <c r="AQ22" s="28" t="s">
        <v>116</v>
      </c>
      <c r="AR22" s="28" t="s">
        <v>113</v>
      </c>
      <c r="AS22" s="28" t="s">
        <v>114</v>
      </c>
    </row>
    <row r="23" spans="1:45" ht="24.75" customHeight="1">
      <c r="A23" s="17" t="s">
        <v>36</v>
      </c>
      <c r="B23" s="18">
        <f t="shared" si="0"/>
        <v>104.72</v>
      </c>
      <c r="C23" s="19">
        <v>90.67</v>
      </c>
      <c r="D23" s="19">
        <v>14.05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>
        <v>14.4</v>
      </c>
      <c r="S23" s="19">
        <v>12.93</v>
      </c>
      <c r="T23" s="19">
        <f t="shared" si="10"/>
        <v>1.47</v>
      </c>
      <c r="U23" s="19">
        <v>213.5</v>
      </c>
      <c r="V23" s="19">
        <v>176.12</v>
      </c>
      <c r="W23" s="19">
        <f t="shared" si="11"/>
        <v>37.38</v>
      </c>
      <c r="X23" s="19">
        <v>24</v>
      </c>
      <c r="Y23" s="19">
        <v>23.85</v>
      </c>
      <c r="Z23" s="19">
        <f t="shared" si="12"/>
        <v>0.15</v>
      </c>
      <c r="AA23" s="19">
        <v>1229.44</v>
      </c>
      <c r="AB23" s="19">
        <v>983.55</v>
      </c>
      <c r="AC23" s="19">
        <v>245.89</v>
      </c>
      <c r="AD23" s="19">
        <v>919.59</v>
      </c>
      <c r="AE23" s="19">
        <v>231.99</v>
      </c>
      <c r="AF23" s="19">
        <v>63.96</v>
      </c>
      <c r="AG23" s="19">
        <v>13.9</v>
      </c>
      <c r="AH23" s="19">
        <v>141.21</v>
      </c>
      <c r="AI23" s="19">
        <v>156.74</v>
      </c>
      <c r="AJ23" s="19">
        <f t="shared" si="13"/>
        <v>-15.53</v>
      </c>
      <c r="AK23" s="21">
        <v>0</v>
      </c>
      <c r="AL23" s="19">
        <v>0</v>
      </c>
      <c r="AM23" s="19">
        <v>3.39</v>
      </c>
      <c r="AN23" s="19">
        <v>3.39</v>
      </c>
      <c r="AO23" s="19">
        <v>0</v>
      </c>
      <c r="AP23" s="19">
        <v>0</v>
      </c>
      <c r="AQ23" s="28" t="s">
        <v>112</v>
      </c>
      <c r="AR23" s="28" t="s">
        <v>113</v>
      </c>
      <c r="AS23" s="28" t="s">
        <v>114</v>
      </c>
    </row>
    <row r="24" spans="1:45" ht="24.75" customHeight="1">
      <c r="A24" s="17" t="s">
        <v>37</v>
      </c>
      <c r="B24" s="18">
        <f t="shared" si="0"/>
        <v>68.52</v>
      </c>
      <c r="C24" s="19">
        <v>61.05</v>
      </c>
      <c r="D24" s="19">
        <v>7.47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>
        <v>18.4</v>
      </c>
      <c r="S24" s="19">
        <v>16.68</v>
      </c>
      <c r="T24" s="19">
        <f t="shared" si="10"/>
        <v>1.72</v>
      </c>
      <c r="U24" s="19">
        <v>240</v>
      </c>
      <c r="V24" s="19">
        <v>200.37</v>
      </c>
      <c r="W24" s="19">
        <f t="shared" si="11"/>
        <v>39.63</v>
      </c>
      <c r="X24" s="19">
        <v>26.5</v>
      </c>
      <c r="Y24" s="19">
        <v>26.1</v>
      </c>
      <c r="Z24" s="19">
        <f t="shared" si="12"/>
        <v>0.4</v>
      </c>
      <c r="AA24" s="19">
        <v>1343.21</v>
      </c>
      <c r="AB24" s="19">
        <v>1074.57</v>
      </c>
      <c r="AC24" s="19">
        <v>268.64</v>
      </c>
      <c r="AD24" s="19">
        <v>1052.47</v>
      </c>
      <c r="AE24" s="19">
        <v>261.57</v>
      </c>
      <c r="AF24" s="19">
        <v>22.1</v>
      </c>
      <c r="AG24" s="19">
        <v>7.07</v>
      </c>
      <c r="AH24" s="19">
        <v>184.69</v>
      </c>
      <c r="AI24" s="19">
        <v>205.01</v>
      </c>
      <c r="AJ24" s="19">
        <f t="shared" si="13"/>
        <v>-20.32</v>
      </c>
      <c r="AK24" s="21">
        <v>14.46</v>
      </c>
      <c r="AL24" s="19">
        <v>14.46</v>
      </c>
      <c r="AM24" s="19">
        <v>0.46</v>
      </c>
      <c r="AN24" s="19">
        <v>0.46</v>
      </c>
      <c r="AO24" s="19">
        <v>3</v>
      </c>
      <c r="AP24" s="19">
        <v>3</v>
      </c>
      <c r="AQ24" s="28" t="s">
        <v>112</v>
      </c>
      <c r="AR24" s="28" t="s">
        <v>113</v>
      </c>
      <c r="AS24" s="28" t="s">
        <v>114</v>
      </c>
    </row>
    <row r="25" spans="1:45" ht="24.75" customHeight="1">
      <c r="A25" s="17" t="s">
        <v>38</v>
      </c>
      <c r="B25" s="18">
        <f t="shared" si="0"/>
        <v>14.89</v>
      </c>
      <c r="C25" s="19">
        <v>11.32</v>
      </c>
      <c r="D25" s="19">
        <v>3.57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>
        <v>2.4</v>
      </c>
      <c r="S25" s="19">
        <v>2.08</v>
      </c>
      <c r="T25" s="19">
        <f t="shared" si="10"/>
        <v>0.32</v>
      </c>
      <c r="U25" s="19">
        <v>51.5</v>
      </c>
      <c r="V25" s="19">
        <v>41.15</v>
      </c>
      <c r="W25" s="19">
        <f t="shared" si="11"/>
        <v>10.35</v>
      </c>
      <c r="X25" s="19">
        <v>5</v>
      </c>
      <c r="Y25" s="19">
        <v>4.95</v>
      </c>
      <c r="Z25" s="19">
        <f t="shared" si="12"/>
        <v>0.05</v>
      </c>
      <c r="AA25" s="19">
        <v>396.71</v>
      </c>
      <c r="AB25" s="19">
        <v>317.37</v>
      </c>
      <c r="AC25" s="19">
        <v>79.34</v>
      </c>
      <c r="AD25" s="19">
        <v>316.02</v>
      </c>
      <c r="AE25" s="19">
        <v>75.82</v>
      </c>
      <c r="AF25" s="19">
        <v>1.35</v>
      </c>
      <c r="AG25" s="19">
        <v>3.52</v>
      </c>
      <c r="AH25" s="19">
        <v>6.4</v>
      </c>
      <c r="AI25" s="19">
        <v>7.1</v>
      </c>
      <c r="AJ25" s="19">
        <f t="shared" si="13"/>
        <v>-0.7</v>
      </c>
      <c r="AK25" s="21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28" t="s">
        <v>115</v>
      </c>
      <c r="AR25" s="28" t="s">
        <v>113</v>
      </c>
      <c r="AS25" s="28" t="s">
        <v>114</v>
      </c>
    </row>
    <row r="26" spans="1:45" ht="24.75" customHeight="1">
      <c r="A26" s="17" t="s">
        <v>39</v>
      </c>
      <c r="B26" s="18">
        <f t="shared" si="0"/>
        <v>304.98</v>
      </c>
      <c r="C26" s="19">
        <v>245.71</v>
      </c>
      <c r="D26" s="19">
        <v>59.27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>
        <v>12</v>
      </c>
      <c r="S26" s="19">
        <v>10.4</v>
      </c>
      <c r="T26" s="19">
        <f t="shared" si="10"/>
        <v>1.6</v>
      </c>
      <c r="U26" s="19">
        <v>223.5</v>
      </c>
      <c r="V26" s="19">
        <v>178.58</v>
      </c>
      <c r="W26" s="19">
        <f t="shared" si="11"/>
        <v>44.92</v>
      </c>
      <c r="X26" s="19">
        <v>22</v>
      </c>
      <c r="Y26" s="19">
        <v>18.45</v>
      </c>
      <c r="Z26" s="19">
        <f t="shared" si="12"/>
        <v>3.55</v>
      </c>
      <c r="AA26" s="19">
        <v>1148.09</v>
      </c>
      <c r="AB26" s="19">
        <v>918.47</v>
      </c>
      <c r="AC26" s="19">
        <v>229.62</v>
      </c>
      <c r="AD26" s="19">
        <v>693.68</v>
      </c>
      <c r="AE26" s="19">
        <v>173.9</v>
      </c>
      <c r="AF26" s="19">
        <v>224.79</v>
      </c>
      <c r="AG26" s="19">
        <v>55.72</v>
      </c>
      <c r="AH26" s="19">
        <v>243.01</v>
      </c>
      <c r="AI26" s="19">
        <v>269.74</v>
      </c>
      <c r="AJ26" s="19">
        <f t="shared" si="13"/>
        <v>-26.73</v>
      </c>
      <c r="AK26" s="21">
        <v>1.13</v>
      </c>
      <c r="AL26" s="19">
        <v>1.13</v>
      </c>
      <c r="AM26" s="19">
        <v>0</v>
      </c>
      <c r="AN26" s="19">
        <v>0</v>
      </c>
      <c r="AO26" s="19">
        <v>0</v>
      </c>
      <c r="AP26" s="19">
        <v>0</v>
      </c>
      <c r="AQ26" s="28" t="s">
        <v>116</v>
      </c>
      <c r="AR26" s="28" t="s">
        <v>113</v>
      </c>
      <c r="AS26" s="28" t="s">
        <v>114</v>
      </c>
    </row>
    <row r="27" spans="1:45" ht="24.75" customHeight="1">
      <c r="A27" s="17" t="s">
        <v>40</v>
      </c>
      <c r="B27" s="18">
        <f t="shared" si="0"/>
        <v>369</v>
      </c>
      <c r="C27" s="19">
        <v>304.42</v>
      </c>
      <c r="D27" s="19">
        <v>64.58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>
        <v>11.2</v>
      </c>
      <c r="S27" s="19">
        <v>9.71</v>
      </c>
      <c r="T27" s="19">
        <f t="shared" si="10"/>
        <v>1.49</v>
      </c>
      <c r="U27" s="19">
        <v>202</v>
      </c>
      <c r="V27" s="19">
        <v>161.4</v>
      </c>
      <c r="W27" s="19">
        <f t="shared" si="11"/>
        <v>40.6</v>
      </c>
      <c r="X27" s="19">
        <v>20</v>
      </c>
      <c r="Y27" s="19">
        <v>18</v>
      </c>
      <c r="Z27" s="19">
        <f t="shared" si="12"/>
        <v>2</v>
      </c>
      <c r="AA27" s="19">
        <v>1369.46</v>
      </c>
      <c r="AB27" s="19">
        <v>1095.57</v>
      </c>
      <c r="AC27" s="19">
        <v>273.89</v>
      </c>
      <c r="AD27" s="19">
        <v>833.19</v>
      </c>
      <c r="AE27" s="19">
        <v>211.31</v>
      </c>
      <c r="AF27" s="19">
        <v>262.38</v>
      </c>
      <c r="AG27" s="19">
        <v>62.58</v>
      </c>
      <c r="AH27" s="19">
        <v>21.47</v>
      </c>
      <c r="AI27" s="19">
        <v>23.83</v>
      </c>
      <c r="AJ27" s="19">
        <f t="shared" si="13"/>
        <v>-2.36</v>
      </c>
      <c r="AK27" s="21">
        <v>0</v>
      </c>
      <c r="AL27" s="19">
        <v>0</v>
      </c>
      <c r="AM27" s="19">
        <v>2.31</v>
      </c>
      <c r="AN27" s="19">
        <v>2.31</v>
      </c>
      <c r="AO27" s="19">
        <v>0</v>
      </c>
      <c r="AP27" s="19">
        <v>0</v>
      </c>
      <c r="AQ27" s="28" t="s">
        <v>116</v>
      </c>
      <c r="AR27" s="28" t="s">
        <v>113</v>
      </c>
      <c r="AS27" s="28" t="s">
        <v>114</v>
      </c>
    </row>
    <row r="28" spans="1:45" ht="24.75" customHeight="1">
      <c r="A28" s="17" t="s">
        <v>41</v>
      </c>
      <c r="B28" s="18">
        <f t="shared" si="0"/>
        <v>550.56</v>
      </c>
      <c r="C28" s="19">
        <v>429.81</v>
      </c>
      <c r="D28" s="19">
        <v>120.75</v>
      </c>
      <c r="E28" s="19">
        <v>4</v>
      </c>
      <c r="F28" s="19">
        <v>3.36</v>
      </c>
      <c r="G28" s="19">
        <f>ROUND(E28-F28,2)</f>
        <v>0.64</v>
      </c>
      <c r="H28" s="19">
        <v>34.4</v>
      </c>
      <c r="I28" s="19">
        <v>9.36</v>
      </c>
      <c r="J28" s="19">
        <f>ROUND(H28-I28,2)</f>
        <v>25.04</v>
      </c>
      <c r="K28" s="19">
        <f>ROUND(L28+M28,2)</f>
        <v>85.2</v>
      </c>
      <c r="L28" s="19">
        <v>68.16</v>
      </c>
      <c r="M28" s="19">
        <v>17.04</v>
      </c>
      <c r="N28" s="19">
        <v>47.44</v>
      </c>
      <c r="O28" s="19">
        <v>4.75</v>
      </c>
      <c r="P28" s="19">
        <f>ROUND(L28-N28,2)</f>
        <v>20.72</v>
      </c>
      <c r="Q28" s="19">
        <f>ROUND(M28-O28,2)</f>
        <v>12.29</v>
      </c>
      <c r="R28" s="19">
        <v>23.2</v>
      </c>
      <c r="S28" s="19">
        <v>21.11</v>
      </c>
      <c r="T28" s="19">
        <f t="shared" si="10"/>
        <v>2.09</v>
      </c>
      <c r="U28" s="19">
        <v>303.5</v>
      </c>
      <c r="V28" s="19">
        <v>254.59</v>
      </c>
      <c r="W28" s="19">
        <f t="shared" si="11"/>
        <v>48.91</v>
      </c>
      <c r="X28" s="19">
        <v>33.5</v>
      </c>
      <c r="Y28" s="19">
        <v>27.9</v>
      </c>
      <c r="Z28" s="19">
        <f t="shared" si="12"/>
        <v>5.6</v>
      </c>
      <c r="AA28" s="19">
        <v>1939.43</v>
      </c>
      <c r="AB28" s="19">
        <v>1551.54</v>
      </c>
      <c r="AC28" s="19">
        <v>387.89</v>
      </c>
      <c r="AD28" s="19">
        <v>1203.08</v>
      </c>
      <c r="AE28" s="19">
        <v>310.07</v>
      </c>
      <c r="AF28" s="19">
        <v>348.46</v>
      </c>
      <c r="AG28" s="19">
        <v>77.82</v>
      </c>
      <c r="AH28" s="19">
        <v>83.77</v>
      </c>
      <c r="AI28" s="19">
        <v>92.98</v>
      </c>
      <c r="AJ28" s="19">
        <f t="shared" si="13"/>
        <v>-9.21</v>
      </c>
      <c r="AK28" s="21">
        <v>9.2</v>
      </c>
      <c r="AL28" s="19">
        <v>9.2</v>
      </c>
      <c r="AM28" s="19">
        <v>0</v>
      </c>
      <c r="AN28" s="19">
        <v>0</v>
      </c>
      <c r="AO28" s="19">
        <v>9</v>
      </c>
      <c r="AP28" s="19">
        <v>9</v>
      </c>
      <c r="AQ28" s="28" t="s">
        <v>112</v>
      </c>
      <c r="AR28" s="28" t="s">
        <v>113</v>
      </c>
      <c r="AS28" s="28" t="s">
        <v>114</v>
      </c>
    </row>
    <row r="29" spans="1:45" ht="24.75" customHeight="1">
      <c r="A29" s="22" t="s">
        <v>42</v>
      </c>
      <c r="B29" s="18">
        <f t="shared" si="0"/>
        <v>141.35</v>
      </c>
      <c r="C29" s="19">
        <v>119.22</v>
      </c>
      <c r="D29" s="19">
        <v>22.13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>
        <v>7.2</v>
      </c>
      <c r="S29" s="19">
        <v>6.34</v>
      </c>
      <c r="T29" s="19">
        <f t="shared" si="10"/>
        <v>0.86</v>
      </c>
      <c r="U29" s="19">
        <v>125</v>
      </c>
      <c r="V29" s="19">
        <v>101.19</v>
      </c>
      <c r="W29" s="19">
        <f t="shared" si="11"/>
        <v>23.81</v>
      </c>
      <c r="X29" s="19">
        <v>12.5</v>
      </c>
      <c r="Y29" s="19">
        <v>12.15</v>
      </c>
      <c r="Z29" s="19">
        <f t="shared" si="12"/>
        <v>0.35</v>
      </c>
      <c r="AA29" s="19">
        <v>755.34</v>
      </c>
      <c r="AB29" s="19">
        <v>604.27</v>
      </c>
      <c r="AC29" s="19">
        <v>151.07</v>
      </c>
      <c r="AD29" s="19">
        <v>501.9</v>
      </c>
      <c r="AE29" s="19">
        <v>129.29</v>
      </c>
      <c r="AF29" s="19">
        <v>102.37</v>
      </c>
      <c r="AG29" s="19">
        <v>21.78</v>
      </c>
      <c r="AH29" s="19">
        <v>81.22</v>
      </c>
      <c r="AI29" s="19">
        <v>90.15</v>
      </c>
      <c r="AJ29" s="19">
        <f t="shared" si="13"/>
        <v>-8.93</v>
      </c>
      <c r="AK29" s="21">
        <v>0</v>
      </c>
      <c r="AL29" s="19">
        <v>0</v>
      </c>
      <c r="AM29" s="19">
        <v>1.11</v>
      </c>
      <c r="AN29" s="19">
        <v>1.11</v>
      </c>
      <c r="AO29" s="19"/>
      <c r="AP29" s="19"/>
      <c r="AQ29" s="28" t="s">
        <v>112</v>
      </c>
      <c r="AR29" s="28" t="s">
        <v>113</v>
      </c>
      <c r="AS29" s="28" t="s">
        <v>114</v>
      </c>
    </row>
    <row r="30" spans="1:45" ht="24.75" customHeight="1">
      <c r="A30" s="23" t="s">
        <v>43</v>
      </c>
      <c r="B30" s="18">
        <f t="shared" si="0"/>
        <v>33.02</v>
      </c>
      <c r="C30" s="19">
        <v>28.82</v>
      </c>
      <c r="D30" s="19">
        <v>4.2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>
        <v>0.8</v>
      </c>
      <c r="S30" s="19">
        <v>0.69</v>
      </c>
      <c r="T30" s="19">
        <f t="shared" si="10"/>
        <v>0.11</v>
      </c>
      <c r="U30" s="19">
        <v>16</v>
      </c>
      <c r="V30" s="19">
        <v>12.78</v>
      </c>
      <c r="W30" s="19">
        <f t="shared" si="11"/>
        <v>3.22</v>
      </c>
      <c r="X30" s="19">
        <v>1</v>
      </c>
      <c r="Y30" s="19">
        <v>0.6</v>
      </c>
      <c r="Z30" s="19">
        <f t="shared" si="12"/>
        <v>0.4</v>
      </c>
      <c r="AA30" s="19">
        <v>54.63</v>
      </c>
      <c r="AB30" s="19">
        <v>43.7</v>
      </c>
      <c r="AC30" s="19">
        <v>10.93</v>
      </c>
      <c r="AD30" s="19">
        <v>18.21</v>
      </c>
      <c r="AE30" s="19">
        <v>7.13</v>
      </c>
      <c r="AF30" s="19">
        <v>25.49</v>
      </c>
      <c r="AG30" s="19">
        <v>3.8</v>
      </c>
      <c r="AH30" s="19">
        <v>0</v>
      </c>
      <c r="AI30" s="19">
        <v>0</v>
      </c>
      <c r="AJ30" s="19">
        <f t="shared" si="13"/>
        <v>0</v>
      </c>
      <c r="AK30" s="21">
        <v>0</v>
      </c>
      <c r="AL30" s="19">
        <v>0</v>
      </c>
      <c r="AM30" s="19">
        <v>0</v>
      </c>
      <c r="AN30" s="19">
        <v>0</v>
      </c>
      <c r="AO30" s="19"/>
      <c r="AP30" s="19"/>
      <c r="AQ30" s="28" t="s">
        <v>116</v>
      </c>
      <c r="AR30" s="28" t="s">
        <v>113</v>
      </c>
      <c r="AS30" s="28" t="s">
        <v>114</v>
      </c>
    </row>
    <row r="31" spans="1:45" ht="24.75" customHeight="1">
      <c r="A31" s="17" t="s">
        <v>44</v>
      </c>
      <c r="B31" s="18">
        <f t="shared" si="0"/>
        <v>251.45000000000002</v>
      </c>
      <c r="C31" s="19">
        <v>216.8</v>
      </c>
      <c r="D31" s="19">
        <v>34.65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>
        <v>11.2</v>
      </c>
      <c r="S31" s="19">
        <v>9.71</v>
      </c>
      <c r="T31" s="19">
        <f t="shared" si="10"/>
        <v>1.49</v>
      </c>
      <c r="U31" s="19">
        <v>200.5</v>
      </c>
      <c r="V31" s="19">
        <v>160.2</v>
      </c>
      <c r="W31" s="19">
        <f t="shared" si="11"/>
        <v>40.3</v>
      </c>
      <c r="X31" s="19">
        <v>20</v>
      </c>
      <c r="Y31" s="19">
        <v>17.55</v>
      </c>
      <c r="Z31" s="19">
        <f t="shared" si="12"/>
        <v>2.45</v>
      </c>
      <c r="AA31" s="19">
        <v>1074</v>
      </c>
      <c r="AB31" s="19">
        <v>859.2</v>
      </c>
      <c r="AC31" s="19">
        <v>214.8</v>
      </c>
      <c r="AD31" s="19">
        <v>681.19</v>
      </c>
      <c r="AE31" s="19">
        <v>182.6</v>
      </c>
      <c r="AF31" s="19">
        <v>178.01</v>
      </c>
      <c r="AG31" s="19">
        <v>32.2</v>
      </c>
      <c r="AH31" s="19">
        <v>83.63</v>
      </c>
      <c r="AI31" s="19">
        <v>92.83</v>
      </c>
      <c r="AJ31" s="19">
        <f t="shared" si="13"/>
        <v>-9.2</v>
      </c>
      <c r="AK31" s="21">
        <v>0</v>
      </c>
      <c r="AL31" s="19">
        <v>0</v>
      </c>
      <c r="AM31" s="19">
        <v>4.2</v>
      </c>
      <c r="AN31" s="19">
        <v>4.2</v>
      </c>
      <c r="AO31" s="19">
        <v>2</v>
      </c>
      <c r="AP31" s="19">
        <v>2</v>
      </c>
      <c r="AQ31" s="28" t="s">
        <v>116</v>
      </c>
      <c r="AR31" s="28" t="s">
        <v>113</v>
      </c>
      <c r="AS31" s="28" t="s">
        <v>114</v>
      </c>
    </row>
    <row r="32" spans="1:45" ht="24.75" customHeight="1">
      <c r="A32" s="17" t="s">
        <v>45</v>
      </c>
      <c r="B32" s="18">
        <f t="shared" si="0"/>
        <v>107.7</v>
      </c>
      <c r="C32" s="19">
        <v>98.5</v>
      </c>
      <c r="D32" s="19">
        <v>9.2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>
        <v>16.8</v>
      </c>
      <c r="S32" s="19">
        <v>15.22</v>
      </c>
      <c r="T32" s="19">
        <f t="shared" si="10"/>
        <v>1.58</v>
      </c>
      <c r="U32" s="19">
        <v>223</v>
      </c>
      <c r="V32" s="19">
        <v>186.19</v>
      </c>
      <c r="W32" s="19">
        <f t="shared" si="11"/>
        <v>36.81</v>
      </c>
      <c r="X32" s="19">
        <v>25</v>
      </c>
      <c r="Y32" s="19">
        <v>23.85</v>
      </c>
      <c r="Z32" s="19">
        <f t="shared" si="12"/>
        <v>1.15</v>
      </c>
      <c r="AA32" s="19">
        <v>1242.69</v>
      </c>
      <c r="AB32" s="19">
        <v>994.15</v>
      </c>
      <c r="AC32" s="19">
        <v>248.54</v>
      </c>
      <c r="AD32" s="19">
        <v>918.31</v>
      </c>
      <c r="AE32" s="19">
        <v>240.49</v>
      </c>
      <c r="AF32" s="19">
        <v>75.84</v>
      </c>
      <c r="AG32" s="19">
        <v>8.05</v>
      </c>
      <c r="AH32" s="19">
        <v>287.35</v>
      </c>
      <c r="AI32" s="19">
        <v>318.96</v>
      </c>
      <c r="AJ32" s="19">
        <f t="shared" si="13"/>
        <v>-31.61</v>
      </c>
      <c r="AK32" s="21">
        <v>8.13</v>
      </c>
      <c r="AL32" s="19">
        <v>8.13</v>
      </c>
      <c r="AM32" s="19">
        <v>0.75</v>
      </c>
      <c r="AN32" s="19">
        <v>0.75</v>
      </c>
      <c r="AO32" s="19">
        <v>7</v>
      </c>
      <c r="AP32" s="19">
        <v>7</v>
      </c>
      <c r="AQ32" s="28" t="s">
        <v>112</v>
      </c>
      <c r="AR32" s="28" t="s">
        <v>113</v>
      </c>
      <c r="AS32" s="28" t="s">
        <v>114</v>
      </c>
    </row>
    <row r="33" spans="1:45" ht="24.75" customHeight="1">
      <c r="A33" s="17" t="s">
        <v>46</v>
      </c>
      <c r="B33" s="18">
        <f t="shared" si="0"/>
        <v>131.18</v>
      </c>
      <c r="C33" s="19">
        <v>115.56</v>
      </c>
      <c r="D33" s="19">
        <v>15.62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>
        <v>16.8</v>
      </c>
      <c r="S33" s="19">
        <v>15.29</v>
      </c>
      <c r="T33" s="19">
        <f t="shared" si="10"/>
        <v>1.51</v>
      </c>
      <c r="U33" s="19">
        <v>210.5</v>
      </c>
      <c r="V33" s="19">
        <v>176.82</v>
      </c>
      <c r="W33" s="19">
        <f t="shared" si="11"/>
        <v>33.68</v>
      </c>
      <c r="X33" s="19">
        <v>23.5</v>
      </c>
      <c r="Y33" s="19">
        <v>22.05</v>
      </c>
      <c r="Z33" s="19">
        <f t="shared" si="12"/>
        <v>1.45</v>
      </c>
      <c r="AA33" s="19">
        <v>765.12</v>
      </c>
      <c r="AB33" s="19">
        <v>612.1</v>
      </c>
      <c r="AC33" s="19">
        <v>153.02</v>
      </c>
      <c r="AD33" s="19">
        <v>505.6</v>
      </c>
      <c r="AE33" s="19">
        <v>138.85</v>
      </c>
      <c r="AF33" s="19">
        <v>106.5</v>
      </c>
      <c r="AG33" s="19">
        <v>14.17</v>
      </c>
      <c r="AH33" s="19">
        <v>237.55</v>
      </c>
      <c r="AI33" s="19">
        <v>263.68</v>
      </c>
      <c r="AJ33" s="19">
        <f t="shared" si="13"/>
        <v>-26.13</v>
      </c>
      <c r="AK33" s="21">
        <v>0</v>
      </c>
      <c r="AL33" s="19">
        <v>0</v>
      </c>
      <c r="AM33" s="19">
        <v>0</v>
      </c>
      <c r="AN33" s="19">
        <v>0</v>
      </c>
      <c r="AO33" s="19">
        <v>0</v>
      </c>
      <c r="AP33" s="19">
        <v>0</v>
      </c>
      <c r="AQ33" s="28" t="s">
        <v>112</v>
      </c>
      <c r="AR33" s="28" t="s">
        <v>113</v>
      </c>
      <c r="AS33" s="28" t="s">
        <v>114</v>
      </c>
    </row>
    <row r="34" spans="1:45" ht="24.75" customHeight="1">
      <c r="A34" s="17" t="s">
        <v>47</v>
      </c>
      <c r="B34" s="18">
        <f t="shared" si="0"/>
        <v>14.55</v>
      </c>
      <c r="C34" s="19">
        <v>10.57</v>
      </c>
      <c r="D34" s="19">
        <v>3.98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>
        <v>1.6</v>
      </c>
      <c r="S34" s="19">
        <v>1.39</v>
      </c>
      <c r="T34" s="19">
        <f t="shared" si="10"/>
        <v>0.21</v>
      </c>
      <c r="U34" s="19">
        <v>34</v>
      </c>
      <c r="V34" s="19">
        <v>27.17</v>
      </c>
      <c r="W34" s="19">
        <f t="shared" si="11"/>
        <v>6.83</v>
      </c>
      <c r="X34" s="19">
        <v>2.5</v>
      </c>
      <c r="Y34" s="19">
        <v>2.25</v>
      </c>
      <c r="Z34" s="19">
        <f t="shared" si="12"/>
        <v>0.25</v>
      </c>
      <c r="AA34" s="19">
        <v>143.69</v>
      </c>
      <c r="AB34" s="19">
        <v>114.95</v>
      </c>
      <c r="AC34" s="19">
        <v>28.74</v>
      </c>
      <c r="AD34" s="19">
        <v>108.96</v>
      </c>
      <c r="AE34" s="19">
        <v>25.01</v>
      </c>
      <c r="AF34" s="19">
        <v>5.99</v>
      </c>
      <c r="AG34" s="19">
        <v>3.73</v>
      </c>
      <c r="AH34" s="19">
        <v>42.36</v>
      </c>
      <c r="AI34" s="19">
        <v>47.02</v>
      </c>
      <c r="AJ34" s="19">
        <f t="shared" si="13"/>
        <v>-4.66</v>
      </c>
      <c r="AK34" s="21">
        <v>0</v>
      </c>
      <c r="AL34" s="19">
        <v>0</v>
      </c>
      <c r="AM34" s="19">
        <v>2.2</v>
      </c>
      <c r="AN34" s="19">
        <v>2.2</v>
      </c>
      <c r="AO34" s="19"/>
      <c r="AP34" s="19"/>
      <c r="AQ34" s="28" t="s">
        <v>116</v>
      </c>
      <c r="AR34" s="28" t="s">
        <v>113</v>
      </c>
      <c r="AS34" s="28" t="s">
        <v>114</v>
      </c>
    </row>
    <row r="35" spans="1:45" ht="24.75" customHeight="1">
      <c r="A35" s="17" t="s">
        <v>48</v>
      </c>
      <c r="B35" s="18">
        <f t="shared" si="0"/>
        <v>1014.23</v>
      </c>
      <c r="C35" s="19">
        <v>979.69</v>
      </c>
      <c r="D35" s="19">
        <v>34.54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>
        <v>8.8</v>
      </c>
      <c r="S35" s="19">
        <v>7.63</v>
      </c>
      <c r="T35" s="19">
        <f t="shared" si="10"/>
        <v>1.17</v>
      </c>
      <c r="U35" s="19">
        <v>163</v>
      </c>
      <c r="V35" s="19">
        <v>130.24</v>
      </c>
      <c r="W35" s="19">
        <f t="shared" si="11"/>
        <v>32.76</v>
      </c>
      <c r="X35" s="19">
        <v>25</v>
      </c>
      <c r="Y35" s="19">
        <v>22.05</v>
      </c>
      <c r="Z35" s="19">
        <f t="shared" si="12"/>
        <v>2.95</v>
      </c>
      <c r="AA35" s="19">
        <v>1239.5</v>
      </c>
      <c r="AB35" s="19">
        <v>991.6</v>
      </c>
      <c r="AC35" s="19">
        <v>247.9</v>
      </c>
      <c r="AD35" s="19">
        <v>910.38</v>
      </c>
      <c r="AE35" s="19">
        <v>216.31</v>
      </c>
      <c r="AF35" s="19">
        <v>81.22</v>
      </c>
      <c r="AG35" s="19">
        <v>31.59</v>
      </c>
      <c r="AH35" s="19">
        <v>84.02</v>
      </c>
      <c r="AI35" s="19">
        <v>93.26</v>
      </c>
      <c r="AJ35" s="19">
        <f t="shared" si="13"/>
        <v>-9.24</v>
      </c>
      <c r="AK35" s="21">
        <v>0</v>
      </c>
      <c r="AL35" s="19">
        <v>0</v>
      </c>
      <c r="AM35" s="19">
        <v>873.78</v>
      </c>
      <c r="AN35" s="19">
        <v>873.78</v>
      </c>
      <c r="AO35" s="19">
        <v>0</v>
      </c>
      <c r="AP35" s="19">
        <v>0</v>
      </c>
      <c r="AQ35" s="28" t="s">
        <v>116</v>
      </c>
      <c r="AR35" s="28" t="s">
        <v>113</v>
      </c>
      <c r="AS35" s="28" t="s">
        <v>114</v>
      </c>
    </row>
    <row r="36" spans="1:45" ht="24.75" customHeight="1">
      <c r="A36" s="17" t="s">
        <v>49</v>
      </c>
      <c r="B36" s="18">
        <f t="shared" si="0"/>
        <v>4545.54</v>
      </c>
      <c r="C36" s="19">
        <v>4472.74</v>
      </c>
      <c r="D36" s="19">
        <v>72.8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>
        <v>25.6</v>
      </c>
      <c r="S36" s="19">
        <v>22.98</v>
      </c>
      <c r="T36" s="19">
        <f t="shared" si="10"/>
        <v>2.62</v>
      </c>
      <c r="U36" s="19">
        <v>362.5</v>
      </c>
      <c r="V36" s="19">
        <v>299.52</v>
      </c>
      <c r="W36" s="19">
        <f t="shared" si="11"/>
        <v>62.98</v>
      </c>
      <c r="X36" s="19">
        <v>44.5</v>
      </c>
      <c r="Y36" s="19">
        <v>36.9</v>
      </c>
      <c r="Z36" s="19">
        <f t="shared" si="12"/>
        <v>7.6</v>
      </c>
      <c r="AA36" s="19">
        <v>1839.99</v>
      </c>
      <c r="AB36" s="19">
        <v>1471.99</v>
      </c>
      <c r="AC36" s="19">
        <v>368</v>
      </c>
      <c r="AD36" s="19">
        <v>1256.63</v>
      </c>
      <c r="AE36" s="19">
        <v>302.8</v>
      </c>
      <c r="AF36" s="19">
        <v>215.36</v>
      </c>
      <c r="AG36" s="19">
        <v>65.2</v>
      </c>
      <c r="AH36" s="19">
        <v>103.78</v>
      </c>
      <c r="AI36" s="19">
        <v>115.2</v>
      </c>
      <c r="AJ36" s="19">
        <f t="shared" si="13"/>
        <v>-11.42</v>
      </c>
      <c r="AK36" s="21">
        <v>0</v>
      </c>
      <c r="AL36" s="19">
        <v>0</v>
      </c>
      <c r="AM36" s="19">
        <v>4203.2</v>
      </c>
      <c r="AN36" s="19">
        <v>4203.2</v>
      </c>
      <c r="AO36" s="19">
        <v>0</v>
      </c>
      <c r="AP36" s="19">
        <v>0</v>
      </c>
      <c r="AQ36" s="28" t="s">
        <v>112</v>
      </c>
      <c r="AR36" s="28" t="s">
        <v>113</v>
      </c>
      <c r="AS36" s="28" t="s">
        <v>114</v>
      </c>
    </row>
    <row r="37" spans="1:45" ht="24.75" customHeight="1">
      <c r="A37" s="17" t="s">
        <v>50</v>
      </c>
      <c r="B37" s="18">
        <f t="shared" si="0"/>
        <v>957.96</v>
      </c>
      <c r="C37" s="19">
        <v>802.44</v>
      </c>
      <c r="D37" s="19">
        <v>155.52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>
        <v>32.8</v>
      </c>
      <c r="S37" s="19">
        <v>28.71</v>
      </c>
      <c r="T37" s="19">
        <f t="shared" si="10"/>
        <v>4.09</v>
      </c>
      <c r="U37" s="19">
        <v>575</v>
      </c>
      <c r="V37" s="19">
        <v>462.6</v>
      </c>
      <c r="W37" s="19">
        <f t="shared" si="11"/>
        <v>112.4</v>
      </c>
      <c r="X37" s="19">
        <v>59.5</v>
      </c>
      <c r="Y37" s="19">
        <v>51.3</v>
      </c>
      <c r="Z37" s="19">
        <f t="shared" si="12"/>
        <v>8.2</v>
      </c>
      <c r="AA37" s="19">
        <v>3687.23</v>
      </c>
      <c r="AB37" s="19">
        <v>2949.78</v>
      </c>
      <c r="AC37" s="19">
        <v>737.45</v>
      </c>
      <c r="AD37" s="19">
        <v>2287.19</v>
      </c>
      <c r="AE37" s="19">
        <v>590.13</v>
      </c>
      <c r="AF37" s="19">
        <v>662.59</v>
      </c>
      <c r="AG37" s="19">
        <v>147.32</v>
      </c>
      <c r="AH37" s="19">
        <v>386.18</v>
      </c>
      <c r="AI37" s="19">
        <v>428.66</v>
      </c>
      <c r="AJ37" s="19">
        <f t="shared" si="13"/>
        <v>-42.48</v>
      </c>
      <c r="AK37" s="21">
        <v>0</v>
      </c>
      <c r="AL37" s="19">
        <v>0</v>
      </c>
      <c r="AM37" s="19">
        <v>58.84</v>
      </c>
      <c r="AN37" s="19">
        <v>58.84</v>
      </c>
      <c r="AO37" s="19">
        <v>7</v>
      </c>
      <c r="AP37" s="19">
        <v>7</v>
      </c>
      <c r="AQ37" s="28" t="s">
        <v>116</v>
      </c>
      <c r="AR37" s="28" t="s">
        <v>113</v>
      </c>
      <c r="AS37" s="28" t="s">
        <v>114</v>
      </c>
    </row>
    <row r="38" spans="1:45" ht="24.75" customHeight="1">
      <c r="A38" s="17" t="s">
        <v>51</v>
      </c>
      <c r="B38" s="18">
        <f t="shared" si="0"/>
        <v>862.69</v>
      </c>
      <c r="C38" s="19">
        <v>853.32</v>
      </c>
      <c r="D38" s="19">
        <v>9.37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>
        <v>8</v>
      </c>
      <c r="S38" s="19">
        <v>6.94</v>
      </c>
      <c r="T38" s="19">
        <f t="shared" si="10"/>
        <v>1.06</v>
      </c>
      <c r="U38" s="19">
        <v>159.5</v>
      </c>
      <c r="V38" s="19">
        <v>127.44</v>
      </c>
      <c r="W38" s="19">
        <f t="shared" si="11"/>
        <v>32.06</v>
      </c>
      <c r="X38" s="19">
        <v>17</v>
      </c>
      <c r="Y38" s="19">
        <v>16.65</v>
      </c>
      <c r="Z38" s="19">
        <f t="shared" si="12"/>
        <v>0.35</v>
      </c>
      <c r="AA38" s="19">
        <v>885.15</v>
      </c>
      <c r="AB38" s="19">
        <v>708.12</v>
      </c>
      <c r="AC38" s="19">
        <v>177.03</v>
      </c>
      <c r="AD38" s="19">
        <v>681.18</v>
      </c>
      <c r="AE38" s="19">
        <v>168.01</v>
      </c>
      <c r="AF38" s="19">
        <v>26.94</v>
      </c>
      <c r="AG38" s="19">
        <v>9.02</v>
      </c>
      <c r="AH38" s="19">
        <v>89.04</v>
      </c>
      <c r="AI38" s="19">
        <v>98.83</v>
      </c>
      <c r="AJ38" s="19">
        <f t="shared" si="13"/>
        <v>-9.79</v>
      </c>
      <c r="AK38" s="21">
        <v>0</v>
      </c>
      <c r="AL38" s="19">
        <v>0</v>
      </c>
      <c r="AM38" s="19">
        <v>803.05</v>
      </c>
      <c r="AN38" s="19">
        <v>803.05</v>
      </c>
      <c r="AO38" s="19">
        <v>0</v>
      </c>
      <c r="AP38" s="19">
        <v>0</v>
      </c>
      <c r="AQ38" s="28" t="s">
        <v>116</v>
      </c>
      <c r="AR38" s="28" t="s">
        <v>113</v>
      </c>
      <c r="AS38" s="28" t="s">
        <v>114</v>
      </c>
    </row>
    <row r="39" spans="1:45" ht="24.75" customHeight="1">
      <c r="A39" s="17" t="s">
        <v>52</v>
      </c>
      <c r="B39" s="18">
        <f t="shared" si="0"/>
        <v>1192.75</v>
      </c>
      <c r="C39" s="19">
        <v>1098.33</v>
      </c>
      <c r="D39" s="19">
        <v>94.42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>
        <v>11.2</v>
      </c>
      <c r="S39" s="19">
        <v>9.71</v>
      </c>
      <c r="T39" s="19">
        <f t="shared" si="10"/>
        <v>1.49</v>
      </c>
      <c r="U39" s="19">
        <v>195.5</v>
      </c>
      <c r="V39" s="19">
        <v>156.2</v>
      </c>
      <c r="W39" s="19">
        <f t="shared" si="11"/>
        <v>39.3</v>
      </c>
      <c r="X39" s="19">
        <v>28.5</v>
      </c>
      <c r="Y39" s="19">
        <v>22.5</v>
      </c>
      <c r="Z39" s="19">
        <f t="shared" si="12"/>
        <v>6</v>
      </c>
      <c r="AA39" s="19">
        <v>1451.67</v>
      </c>
      <c r="AB39" s="19">
        <v>1161.34</v>
      </c>
      <c r="AC39" s="19">
        <v>290.33</v>
      </c>
      <c r="AD39" s="19">
        <v>837.08</v>
      </c>
      <c r="AE39" s="19">
        <v>201.91</v>
      </c>
      <c r="AF39" s="19">
        <v>324.26</v>
      </c>
      <c r="AG39" s="19">
        <v>88.42</v>
      </c>
      <c r="AH39" s="19">
        <v>166.4</v>
      </c>
      <c r="AI39" s="19">
        <v>184.7</v>
      </c>
      <c r="AJ39" s="19">
        <f t="shared" si="13"/>
        <v>-18.3</v>
      </c>
      <c r="AK39" s="21">
        <v>0</v>
      </c>
      <c r="AL39" s="19">
        <v>0</v>
      </c>
      <c r="AM39" s="19">
        <v>751.58</v>
      </c>
      <c r="AN39" s="19">
        <v>751.58</v>
      </c>
      <c r="AO39" s="19">
        <v>0</v>
      </c>
      <c r="AP39" s="19">
        <v>0</v>
      </c>
      <c r="AQ39" s="28" t="s">
        <v>116</v>
      </c>
      <c r="AR39" s="28" t="s">
        <v>113</v>
      </c>
      <c r="AS39" s="28" t="s">
        <v>114</v>
      </c>
    </row>
    <row r="40" spans="1:45" ht="24.75" customHeight="1">
      <c r="A40" s="17" t="s">
        <v>53</v>
      </c>
      <c r="B40" s="18">
        <f t="shared" si="0"/>
        <v>141.32999999999998</v>
      </c>
      <c r="C40" s="19">
        <v>119.44</v>
      </c>
      <c r="D40" s="19">
        <v>21.89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>
        <v>16</v>
      </c>
      <c r="S40" s="19">
        <v>14.56</v>
      </c>
      <c r="T40" s="19">
        <f t="shared" si="10"/>
        <v>1.44</v>
      </c>
      <c r="U40" s="19">
        <v>201.5</v>
      </c>
      <c r="V40" s="19">
        <v>169.26</v>
      </c>
      <c r="W40" s="19">
        <f t="shared" si="11"/>
        <v>32.24</v>
      </c>
      <c r="X40" s="19">
        <v>22.5</v>
      </c>
      <c r="Y40" s="19">
        <v>22.05</v>
      </c>
      <c r="Z40" s="19">
        <f t="shared" si="12"/>
        <v>0.45</v>
      </c>
      <c r="AA40" s="19">
        <v>753.12</v>
      </c>
      <c r="AB40" s="19">
        <v>602.5</v>
      </c>
      <c r="AC40" s="19">
        <v>150.62</v>
      </c>
      <c r="AD40" s="19">
        <v>508.51</v>
      </c>
      <c r="AE40" s="19">
        <v>129.18</v>
      </c>
      <c r="AF40" s="19">
        <v>93.99</v>
      </c>
      <c r="AG40" s="19">
        <v>21.44</v>
      </c>
      <c r="AH40" s="19">
        <v>161.46</v>
      </c>
      <c r="AI40" s="19">
        <v>179.22</v>
      </c>
      <c r="AJ40" s="19">
        <f t="shared" si="13"/>
        <v>-17.76</v>
      </c>
      <c r="AK40" s="21">
        <v>1.73</v>
      </c>
      <c r="AL40" s="19">
        <v>1.73</v>
      </c>
      <c r="AM40" s="19">
        <v>4.8</v>
      </c>
      <c r="AN40" s="19">
        <v>4.8</v>
      </c>
      <c r="AO40" s="19">
        <v>3</v>
      </c>
      <c r="AP40" s="19">
        <v>3</v>
      </c>
      <c r="AQ40" s="28" t="s">
        <v>112</v>
      </c>
      <c r="AR40" s="28" t="s">
        <v>113</v>
      </c>
      <c r="AS40" s="28" t="s">
        <v>114</v>
      </c>
    </row>
    <row r="41" spans="1:45" ht="24.75" customHeight="1">
      <c r="A41" s="17" t="s">
        <v>54</v>
      </c>
      <c r="B41" s="18">
        <f t="shared" si="0"/>
        <v>372.67</v>
      </c>
      <c r="C41" s="19">
        <v>359.49</v>
      </c>
      <c r="D41" s="19">
        <v>13.18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>
        <v>15.2</v>
      </c>
      <c r="S41" s="19">
        <v>13.83</v>
      </c>
      <c r="T41" s="19">
        <f t="shared" si="10"/>
        <v>1.37</v>
      </c>
      <c r="U41" s="19">
        <v>190</v>
      </c>
      <c r="V41" s="19">
        <v>159.6</v>
      </c>
      <c r="W41" s="19">
        <f t="shared" si="11"/>
        <v>30.4</v>
      </c>
      <c r="X41" s="19">
        <v>21.5</v>
      </c>
      <c r="Y41" s="19">
        <v>20.7</v>
      </c>
      <c r="Z41" s="19">
        <f t="shared" si="12"/>
        <v>0.8</v>
      </c>
      <c r="AA41" s="19">
        <v>854.61</v>
      </c>
      <c r="AB41" s="19">
        <v>683.69</v>
      </c>
      <c r="AC41" s="19">
        <v>170.92</v>
      </c>
      <c r="AD41" s="19">
        <v>347.34</v>
      </c>
      <c r="AE41" s="19">
        <v>158.54</v>
      </c>
      <c r="AF41" s="19">
        <v>336.35</v>
      </c>
      <c r="AG41" s="19">
        <v>12.38</v>
      </c>
      <c r="AH41" s="19">
        <v>266.59</v>
      </c>
      <c r="AI41" s="19">
        <v>295.91</v>
      </c>
      <c r="AJ41" s="19">
        <f t="shared" si="13"/>
        <v>-29.32</v>
      </c>
      <c r="AK41" s="21">
        <v>14.69</v>
      </c>
      <c r="AL41" s="19">
        <v>14.69</v>
      </c>
      <c r="AM41" s="19">
        <v>4</v>
      </c>
      <c r="AN41" s="19">
        <v>4</v>
      </c>
      <c r="AO41" s="19">
        <v>2</v>
      </c>
      <c r="AP41" s="19">
        <v>2</v>
      </c>
      <c r="AQ41" s="28" t="s">
        <v>112</v>
      </c>
      <c r="AR41" s="28" t="s">
        <v>113</v>
      </c>
      <c r="AS41" s="28" t="s">
        <v>114</v>
      </c>
    </row>
    <row r="42" spans="1:45" ht="24.75" customHeight="1">
      <c r="A42" s="17" t="s">
        <v>55</v>
      </c>
      <c r="B42" s="18">
        <f t="shared" si="0"/>
        <v>145.31</v>
      </c>
      <c r="C42" s="19">
        <v>126.57</v>
      </c>
      <c r="D42" s="19">
        <v>18.74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>
        <v>13.6</v>
      </c>
      <c r="S42" s="19">
        <v>12.38</v>
      </c>
      <c r="T42" s="19">
        <f t="shared" si="10"/>
        <v>1.22</v>
      </c>
      <c r="U42" s="19">
        <v>174</v>
      </c>
      <c r="V42" s="19">
        <v>146.16</v>
      </c>
      <c r="W42" s="19">
        <f t="shared" si="11"/>
        <v>27.84</v>
      </c>
      <c r="X42" s="19">
        <v>19.5</v>
      </c>
      <c r="Y42" s="19">
        <v>18.9</v>
      </c>
      <c r="Z42" s="19">
        <f t="shared" si="12"/>
        <v>0.6</v>
      </c>
      <c r="AA42" s="19">
        <v>818.13</v>
      </c>
      <c r="AB42" s="19">
        <v>654.5</v>
      </c>
      <c r="AC42" s="19">
        <v>163.63</v>
      </c>
      <c r="AD42" s="19">
        <v>544.27</v>
      </c>
      <c r="AE42" s="19">
        <v>145.49</v>
      </c>
      <c r="AF42" s="19">
        <v>110.23</v>
      </c>
      <c r="AG42" s="19">
        <v>18.14</v>
      </c>
      <c r="AH42" s="19">
        <v>141.13</v>
      </c>
      <c r="AI42" s="19">
        <v>156.65</v>
      </c>
      <c r="AJ42" s="19">
        <f t="shared" si="13"/>
        <v>-15.52</v>
      </c>
      <c r="AK42" s="21">
        <v>0</v>
      </c>
      <c r="AL42" s="19">
        <v>0</v>
      </c>
      <c r="AM42" s="19">
        <v>0.8</v>
      </c>
      <c r="AN42" s="19">
        <v>0.8</v>
      </c>
      <c r="AO42" s="19">
        <v>2</v>
      </c>
      <c r="AP42" s="19">
        <v>2</v>
      </c>
      <c r="AQ42" s="28" t="s">
        <v>112</v>
      </c>
      <c r="AR42" s="28" t="s">
        <v>113</v>
      </c>
      <c r="AS42" s="28" t="s">
        <v>114</v>
      </c>
    </row>
    <row r="43" spans="1:45" ht="24.75" customHeight="1">
      <c r="A43" s="17" t="s">
        <v>56</v>
      </c>
      <c r="B43" s="18">
        <f t="shared" si="0"/>
        <v>78.97</v>
      </c>
      <c r="C43" s="19">
        <v>60.24</v>
      </c>
      <c r="D43" s="19">
        <v>18.73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>
        <v>15.2</v>
      </c>
      <c r="S43" s="19">
        <v>13.83</v>
      </c>
      <c r="T43" s="19">
        <f t="shared" si="10"/>
        <v>1.37</v>
      </c>
      <c r="U43" s="19">
        <v>189.5</v>
      </c>
      <c r="V43" s="19">
        <v>159.18</v>
      </c>
      <c r="W43" s="19">
        <f t="shared" si="11"/>
        <v>30.32</v>
      </c>
      <c r="X43" s="19">
        <v>21.5</v>
      </c>
      <c r="Y43" s="19">
        <v>20.7</v>
      </c>
      <c r="Z43" s="19">
        <f t="shared" si="12"/>
        <v>0.8</v>
      </c>
      <c r="AA43" s="19">
        <v>936.37</v>
      </c>
      <c r="AB43" s="19">
        <v>749.1</v>
      </c>
      <c r="AC43" s="19">
        <v>187.27</v>
      </c>
      <c r="AD43" s="19">
        <v>712.54</v>
      </c>
      <c r="AE43" s="19">
        <v>169.34</v>
      </c>
      <c r="AF43" s="19">
        <v>36.56</v>
      </c>
      <c r="AG43" s="19">
        <v>17.93</v>
      </c>
      <c r="AH43" s="19">
        <v>95.83</v>
      </c>
      <c r="AI43" s="19">
        <v>106.37</v>
      </c>
      <c r="AJ43" s="19">
        <f t="shared" si="13"/>
        <v>-10.54</v>
      </c>
      <c r="AK43" s="21">
        <v>1.73</v>
      </c>
      <c r="AL43" s="19">
        <v>1.73</v>
      </c>
      <c r="AM43" s="19">
        <v>0.8</v>
      </c>
      <c r="AN43" s="19">
        <v>0.8</v>
      </c>
      <c r="AO43" s="19">
        <v>0</v>
      </c>
      <c r="AP43" s="19">
        <v>0</v>
      </c>
      <c r="AQ43" s="28" t="s">
        <v>112</v>
      </c>
      <c r="AR43" s="28" t="s">
        <v>113</v>
      </c>
      <c r="AS43" s="28" t="s">
        <v>114</v>
      </c>
    </row>
    <row r="44" spans="1:45" ht="24.75" customHeight="1">
      <c r="A44" s="17" t="s">
        <v>57</v>
      </c>
      <c r="B44" s="18">
        <f t="shared" si="0"/>
        <v>132.34</v>
      </c>
      <c r="C44" s="19">
        <v>105.75</v>
      </c>
      <c r="D44" s="19">
        <v>26.59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>
        <v>14.4</v>
      </c>
      <c r="S44" s="19">
        <v>13.1</v>
      </c>
      <c r="T44" s="19">
        <f t="shared" si="10"/>
        <v>1.3</v>
      </c>
      <c r="U44" s="19">
        <v>179</v>
      </c>
      <c r="V44" s="19">
        <v>150.36</v>
      </c>
      <c r="W44" s="19">
        <f t="shared" si="11"/>
        <v>28.64</v>
      </c>
      <c r="X44" s="19">
        <v>20</v>
      </c>
      <c r="Y44" s="19">
        <v>19.35</v>
      </c>
      <c r="Z44" s="19">
        <f t="shared" si="12"/>
        <v>0.65</v>
      </c>
      <c r="AA44" s="19">
        <v>1080.45</v>
      </c>
      <c r="AB44" s="19">
        <v>864.36</v>
      </c>
      <c r="AC44" s="19">
        <v>216.09</v>
      </c>
      <c r="AD44" s="19">
        <v>779.96</v>
      </c>
      <c r="AE44" s="19">
        <v>190.15</v>
      </c>
      <c r="AF44" s="19">
        <v>84.4</v>
      </c>
      <c r="AG44" s="19">
        <v>25.94</v>
      </c>
      <c r="AH44" s="19">
        <v>85.38</v>
      </c>
      <c r="AI44" s="19">
        <v>94.77</v>
      </c>
      <c r="AJ44" s="19">
        <f t="shared" si="13"/>
        <v>-9.39</v>
      </c>
      <c r="AK44" s="21">
        <v>0</v>
      </c>
      <c r="AL44" s="19">
        <v>0</v>
      </c>
      <c r="AM44" s="19">
        <v>0.8</v>
      </c>
      <c r="AN44" s="19">
        <v>0.8</v>
      </c>
      <c r="AO44" s="19">
        <v>0</v>
      </c>
      <c r="AP44" s="19">
        <v>0</v>
      </c>
      <c r="AQ44" s="28" t="s">
        <v>112</v>
      </c>
      <c r="AR44" s="28" t="s">
        <v>113</v>
      </c>
      <c r="AS44" s="28" t="s">
        <v>114</v>
      </c>
    </row>
    <row r="45" spans="1:45" ht="24.75" customHeight="1">
      <c r="A45" s="17" t="s">
        <v>58</v>
      </c>
      <c r="B45" s="18">
        <f t="shared" si="0"/>
        <v>-202.43</v>
      </c>
      <c r="C45" s="19">
        <v>-156.11</v>
      </c>
      <c r="D45" s="19">
        <v>-46.32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>
        <v>12.8</v>
      </c>
      <c r="S45" s="19">
        <v>11.65</v>
      </c>
      <c r="T45" s="19">
        <f t="shared" si="10"/>
        <v>1.15</v>
      </c>
      <c r="U45" s="19">
        <v>164.5</v>
      </c>
      <c r="V45" s="19">
        <v>138.18</v>
      </c>
      <c r="W45" s="19">
        <f t="shared" si="11"/>
        <v>26.32</v>
      </c>
      <c r="X45" s="19">
        <v>18.5</v>
      </c>
      <c r="Y45" s="19">
        <v>18.45</v>
      </c>
      <c r="Z45" s="19">
        <f t="shared" si="12"/>
        <v>0.05</v>
      </c>
      <c r="AA45" s="19">
        <v>369.34</v>
      </c>
      <c r="AB45" s="19">
        <v>295.47</v>
      </c>
      <c r="AC45" s="19">
        <v>73.87</v>
      </c>
      <c r="AD45" s="19">
        <v>472.41</v>
      </c>
      <c r="AE45" s="19">
        <v>120.24</v>
      </c>
      <c r="AF45" s="19">
        <v>-176.94</v>
      </c>
      <c r="AG45" s="19">
        <v>-46.37</v>
      </c>
      <c r="AH45" s="19">
        <v>74.92</v>
      </c>
      <c r="AI45" s="19">
        <v>83.16</v>
      </c>
      <c r="AJ45" s="19">
        <f t="shared" si="13"/>
        <v>-8.24</v>
      </c>
      <c r="AK45" s="21">
        <v>0</v>
      </c>
      <c r="AL45" s="19">
        <v>0</v>
      </c>
      <c r="AM45" s="19">
        <v>1.6</v>
      </c>
      <c r="AN45" s="19">
        <v>1.6</v>
      </c>
      <c r="AO45" s="19"/>
      <c r="AP45" s="19"/>
      <c r="AQ45" s="28" t="s">
        <v>112</v>
      </c>
      <c r="AR45" s="28" t="s">
        <v>113</v>
      </c>
      <c r="AS45" s="28" t="s">
        <v>114</v>
      </c>
    </row>
    <row r="46" spans="1:45" ht="24.75" customHeight="1">
      <c r="A46" s="17" t="s">
        <v>59</v>
      </c>
      <c r="B46" s="18">
        <f t="shared" si="0"/>
        <v>133.44</v>
      </c>
      <c r="C46" s="19">
        <v>125.42</v>
      </c>
      <c r="D46" s="19">
        <v>8.02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>
        <v>14.4</v>
      </c>
      <c r="S46" s="19">
        <v>13.1</v>
      </c>
      <c r="T46" s="19">
        <f t="shared" si="10"/>
        <v>1.3</v>
      </c>
      <c r="U46" s="19">
        <v>193</v>
      </c>
      <c r="V46" s="19">
        <v>162.12</v>
      </c>
      <c r="W46" s="19">
        <f t="shared" si="11"/>
        <v>30.88</v>
      </c>
      <c r="X46" s="19">
        <v>21.5</v>
      </c>
      <c r="Y46" s="19">
        <v>21.15</v>
      </c>
      <c r="Z46" s="19">
        <f t="shared" si="12"/>
        <v>0.35</v>
      </c>
      <c r="AA46" s="19">
        <v>826.85</v>
      </c>
      <c r="AB46" s="19">
        <v>661.48</v>
      </c>
      <c r="AC46" s="19">
        <v>165.37</v>
      </c>
      <c r="AD46" s="19">
        <v>565.78</v>
      </c>
      <c r="AE46" s="19">
        <v>157.7</v>
      </c>
      <c r="AF46" s="19">
        <v>95.7</v>
      </c>
      <c r="AG46" s="19">
        <v>7.67</v>
      </c>
      <c r="AH46" s="19">
        <v>192.83</v>
      </c>
      <c r="AI46" s="19">
        <v>214.04</v>
      </c>
      <c r="AJ46" s="19">
        <f t="shared" si="13"/>
        <v>-21.21</v>
      </c>
      <c r="AK46" s="21">
        <v>15.55</v>
      </c>
      <c r="AL46" s="19">
        <v>15.55</v>
      </c>
      <c r="AM46" s="19">
        <v>3.2</v>
      </c>
      <c r="AN46" s="19">
        <v>3.2</v>
      </c>
      <c r="AO46" s="19">
        <v>0</v>
      </c>
      <c r="AP46" s="19">
        <v>0</v>
      </c>
      <c r="AQ46" s="28" t="s">
        <v>112</v>
      </c>
      <c r="AR46" s="28" t="s">
        <v>113</v>
      </c>
      <c r="AS46" s="28" t="s">
        <v>114</v>
      </c>
    </row>
    <row r="47" spans="1:45" ht="24.75" customHeight="1">
      <c r="A47" s="17" t="s">
        <v>60</v>
      </c>
      <c r="B47" s="18">
        <f t="shared" si="0"/>
        <v>271.88</v>
      </c>
      <c r="C47" s="19">
        <v>227.33</v>
      </c>
      <c r="D47" s="19">
        <v>44.55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>
        <v>19.2</v>
      </c>
      <c r="S47" s="19">
        <v>17.47</v>
      </c>
      <c r="T47" s="19">
        <f t="shared" si="10"/>
        <v>1.73</v>
      </c>
      <c r="U47" s="19">
        <v>256.5</v>
      </c>
      <c r="V47" s="19">
        <v>215.46</v>
      </c>
      <c r="W47" s="19">
        <f t="shared" si="11"/>
        <v>41.04</v>
      </c>
      <c r="X47" s="19">
        <v>28</v>
      </c>
      <c r="Y47" s="19">
        <v>24.75</v>
      </c>
      <c r="Z47" s="19">
        <f t="shared" si="12"/>
        <v>3.25</v>
      </c>
      <c r="AA47" s="19">
        <v>1142.81</v>
      </c>
      <c r="AB47" s="19">
        <v>914.25</v>
      </c>
      <c r="AC47" s="19">
        <v>228.56</v>
      </c>
      <c r="AD47" s="19">
        <v>728.55</v>
      </c>
      <c r="AE47" s="19">
        <v>187.26</v>
      </c>
      <c r="AF47" s="19">
        <v>185.7</v>
      </c>
      <c r="AG47" s="19">
        <v>41.3</v>
      </c>
      <c r="AH47" s="19">
        <v>219.54</v>
      </c>
      <c r="AI47" s="19">
        <v>243.69</v>
      </c>
      <c r="AJ47" s="19">
        <f t="shared" si="13"/>
        <v>-24.15</v>
      </c>
      <c r="AK47" s="21">
        <v>19.01</v>
      </c>
      <c r="AL47" s="19">
        <v>19.01</v>
      </c>
      <c r="AM47" s="19">
        <v>4</v>
      </c>
      <c r="AN47" s="19">
        <v>4</v>
      </c>
      <c r="AO47" s="19">
        <v>0</v>
      </c>
      <c r="AP47" s="19">
        <v>0</v>
      </c>
      <c r="AQ47" s="28" t="s">
        <v>112</v>
      </c>
      <c r="AR47" s="28" t="s">
        <v>113</v>
      </c>
      <c r="AS47" s="28" t="s">
        <v>114</v>
      </c>
    </row>
    <row r="48" spans="1:45" ht="24.75" customHeight="1">
      <c r="A48" s="17" t="s">
        <v>61</v>
      </c>
      <c r="B48" s="18">
        <f t="shared" si="0"/>
        <v>1241.82</v>
      </c>
      <c r="C48" s="19">
        <v>1250.72</v>
      </c>
      <c r="D48" s="19">
        <v>-8.9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>
        <v>5.6</v>
      </c>
      <c r="S48" s="19">
        <v>4.86</v>
      </c>
      <c r="T48" s="19">
        <f t="shared" si="10"/>
        <v>0.74</v>
      </c>
      <c r="U48" s="19">
        <v>98.5</v>
      </c>
      <c r="V48" s="19">
        <v>78.7</v>
      </c>
      <c r="W48" s="19">
        <f t="shared" si="11"/>
        <v>19.8</v>
      </c>
      <c r="X48" s="19">
        <v>14</v>
      </c>
      <c r="Y48" s="19">
        <v>11.7</v>
      </c>
      <c r="Z48" s="19">
        <f t="shared" si="12"/>
        <v>2.3</v>
      </c>
      <c r="AA48" s="19">
        <v>450.19</v>
      </c>
      <c r="AB48" s="19">
        <v>360.15</v>
      </c>
      <c r="AC48" s="19">
        <v>90.04</v>
      </c>
      <c r="AD48" s="19">
        <v>413.09</v>
      </c>
      <c r="AE48" s="19">
        <v>101.24</v>
      </c>
      <c r="AF48" s="19">
        <v>-52.94</v>
      </c>
      <c r="AG48" s="19">
        <v>-11.2</v>
      </c>
      <c r="AH48" s="19">
        <v>81.6</v>
      </c>
      <c r="AI48" s="19">
        <v>90.58</v>
      </c>
      <c r="AJ48" s="19">
        <f t="shared" si="13"/>
        <v>-8.98</v>
      </c>
      <c r="AK48" s="21">
        <v>0</v>
      </c>
      <c r="AL48" s="19">
        <v>0</v>
      </c>
      <c r="AM48" s="19">
        <v>1292.1</v>
      </c>
      <c r="AN48" s="19">
        <v>1292.1</v>
      </c>
      <c r="AO48" s="19"/>
      <c r="AP48" s="19"/>
      <c r="AQ48" s="28" t="s">
        <v>116</v>
      </c>
      <c r="AR48" s="28" t="s">
        <v>113</v>
      </c>
      <c r="AS48" s="28" t="s">
        <v>114</v>
      </c>
    </row>
    <row r="49" spans="1:45" ht="24.75" customHeight="1">
      <c r="A49" s="17" t="s">
        <v>62</v>
      </c>
      <c r="B49" s="18">
        <f t="shared" si="0"/>
        <v>356.26</v>
      </c>
      <c r="C49" s="19">
        <v>406.45</v>
      </c>
      <c r="D49" s="19">
        <v>-50.19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>
        <v>15.2</v>
      </c>
      <c r="S49" s="19">
        <v>13.18</v>
      </c>
      <c r="T49" s="19">
        <f t="shared" si="10"/>
        <v>2.02</v>
      </c>
      <c r="U49" s="19">
        <v>293.5</v>
      </c>
      <c r="V49" s="19">
        <v>234.51</v>
      </c>
      <c r="W49" s="19">
        <f t="shared" si="11"/>
        <v>58.99</v>
      </c>
      <c r="X49" s="19">
        <v>29.5</v>
      </c>
      <c r="Y49" s="19">
        <v>27.45</v>
      </c>
      <c r="Z49" s="19">
        <f t="shared" si="12"/>
        <v>2.05</v>
      </c>
      <c r="AA49" s="19">
        <v>1099.72</v>
      </c>
      <c r="AB49" s="19">
        <v>879.78</v>
      </c>
      <c r="AC49" s="19">
        <v>219.94</v>
      </c>
      <c r="AD49" s="19">
        <v>983.14</v>
      </c>
      <c r="AE49" s="19">
        <v>272.18</v>
      </c>
      <c r="AF49" s="19">
        <v>-103.36</v>
      </c>
      <c r="AG49" s="19">
        <v>-52.24</v>
      </c>
      <c r="AH49" s="19">
        <v>296.79</v>
      </c>
      <c r="AI49" s="19">
        <v>329.44</v>
      </c>
      <c r="AJ49" s="19">
        <f t="shared" si="13"/>
        <v>-32.65</v>
      </c>
      <c r="AK49" s="21">
        <v>0</v>
      </c>
      <c r="AL49" s="19">
        <v>0</v>
      </c>
      <c r="AM49" s="19">
        <v>481.45</v>
      </c>
      <c r="AN49" s="19">
        <v>481.45</v>
      </c>
      <c r="AO49" s="19">
        <v>0</v>
      </c>
      <c r="AP49" s="19">
        <v>0</v>
      </c>
      <c r="AQ49" s="28" t="s">
        <v>116</v>
      </c>
      <c r="AR49" s="28" t="s">
        <v>113</v>
      </c>
      <c r="AS49" s="28" t="s">
        <v>114</v>
      </c>
    </row>
    <row r="50" spans="1:45" ht="24.75" customHeight="1">
      <c r="A50" s="17" t="s">
        <v>63</v>
      </c>
      <c r="B50" s="18">
        <f t="shared" si="0"/>
        <v>1788.64</v>
      </c>
      <c r="C50" s="19">
        <v>1752.76</v>
      </c>
      <c r="D50" s="19">
        <v>35.88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>
        <v>6.4</v>
      </c>
      <c r="S50" s="19">
        <v>5.55</v>
      </c>
      <c r="T50" s="19">
        <f t="shared" si="10"/>
        <v>0.85</v>
      </c>
      <c r="U50" s="19">
        <v>106</v>
      </c>
      <c r="V50" s="19">
        <v>84.69</v>
      </c>
      <c r="W50" s="19">
        <f t="shared" si="11"/>
        <v>21.31</v>
      </c>
      <c r="X50" s="19">
        <v>15.5</v>
      </c>
      <c r="Y50" s="19">
        <v>13.05</v>
      </c>
      <c r="Z50" s="19">
        <f t="shared" si="12"/>
        <v>2.45</v>
      </c>
      <c r="AA50" s="19">
        <v>646.22</v>
      </c>
      <c r="AB50" s="19">
        <v>516.98</v>
      </c>
      <c r="AC50" s="19">
        <v>129.24</v>
      </c>
      <c r="AD50" s="19">
        <v>371.12</v>
      </c>
      <c r="AE50" s="19">
        <v>95.81</v>
      </c>
      <c r="AF50" s="19">
        <v>145.86</v>
      </c>
      <c r="AG50" s="19">
        <v>33.43</v>
      </c>
      <c r="AH50" s="19">
        <v>88.7</v>
      </c>
      <c r="AI50" s="19">
        <v>98.46</v>
      </c>
      <c r="AJ50" s="19">
        <f t="shared" si="13"/>
        <v>-9.76</v>
      </c>
      <c r="AK50" s="21">
        <v>0</v>
      </c>
      <c r="AL50" s="19">
        <v>0</v>
      </c>
      <c r="AM50" s="19">
        <v>1594.5</v>
      </c>
      <c r="AN50" s="19">
        <v>1594.5</v>
      </c>
      <c r="AO50" s="19"/>
      <c r="AP50" s="19"/>
      <c r="AQ50" s="28" t="s">
        <v>116</v>
      </c>
      <c r="AR50" s="28" t="s">
        <v>113</v>
      </c>
      <c r="AS50" s="28" t="s">
        <v>114</v>
      </c>
    </row>
    <row r="51" spans="1:45" ht="24.75" customHeight="1">
      <c r="A51" s="17" t="s">
        <v>64</v>
      </c>
      <c r="B51" s="18">
        <f t="shared" si="0"/>
        <v>405.18</v>
      </c>
      <c r="C51" s="19">
        <v>374.43</v>
      </c>
      <c r="D51" s="19">
        <v>30.75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>
        <v>3.2</v>
      </c>
      <c r="S51" s="19">
        <v>2.77</v>
      </c>
      <c r="T51" s="19">
        <f t="shared" si="10"/>
        <v>0.43</v>
      </c>
      <c r="U51" s="19">
        <v>72</v>
      </c>
      <c r="V51" s="19">
        <v>57.53</v>
      </c>
      <c r="W51" s="19">
        <f t="shared" si="11"/>
        <v>14.47</v>
      </c>
      <c r="X51" s="19">
        <v>7</v>
      </c>
      <c r="Y51" s="19">
        <v>5.4</v>
      </c>
      <c r="Z51" s="19">
        <f t="shared" si="12"/>
        <v>1.6</v>
      </c>
      <c r="AA51" s="19">
        <v>357.51</v>
      </c>
      <c r="AB51" s="19">
        <v>286.01</v>
      </c>
      <c r="AC51" s="19">
        <v>71.5</v>
      </c>
      <c r="AD51" s="19">
        <v>167.14</v>
      </c>
      <c r="AE51" s="19">
        <v>42.35</v>
      </c>
      <c r="AF51" s="19">
        <v>118.87</v>
      </c>
      <c r="AG51" s="19">
        <v>29.15</v>
      </c>
      <c r="AH51" s="19">
        <v>13.43</v>
      </c>
      <c r="AI51" s="19">
        <v>14.91</v>
      </c>
      <c r="AJ51" s="19">
        <f t="shared" si="13"/>
        <v>-1.48</v>
      </c>
      <c r="AK51" s="21">
        <v>0</v>
      </c>
      <c r="AL51" s="19">
        <v>0</v>
      </c>
      <c r="AM51" s="19">
        <v>242.14</v>
      </c>
      <c r="AN51" s="19">
        <v>242.14</v>
      </c>
      <c r="AO51" s="19"/>
      <c r="AP51" s="19"/>
      <c r="AQ51" s="28" t="s">
        <v>116</v>
      </c>
      <c r="AR51" s="28" t="s">
        <v>113</v>
      </c>
      <c r="AS51" s="28" t="s">
        <v>114</v>
      </c>
    </row>
    <row r="52" spans="1:45" ht="24.75" customHeight="1">
      <c r="A52" s="17" t="s">
        <v>65</v>
      </c>
      <c r="B52" s="18">
        <f t="shared" si="0"/>
        <v>4497.299999999999</v>
      </c>
      <c r="C52" s="19">
        <v>4468.57</v>
      </c>
      <c r="D52" s="19">
        <v>28.73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>
        <v>8.8</v>
      </c>
      <c r="S52" s="19">
        <v>7.63</v>
      </c>
      <c r="T52" s="19">
        <f t="shared" si="10"/>
        <v>1.17</v>
      </c>
      <c r="U52" s="19">
        <v>137.5</v>
      </c>
      <c r="V52" s="19">
        <v>109.86</v>
      </c>
      <c r="W52" s="19">
        <f t="shared" si="11"/>
        <v>27.64</v>
      </c>
      <c r="X52" s="19">
        <v>20.5</v>
      </c>
      <c r="Y52" s="19">
        <v>20.25</v>
      </c>
      <c r="Z52" s="19">
        <f t="shared" si="12"/>
        <v>0.25</v>
      </c>
      <c r="AA52" s="19">
        <v>1148.33</v>
      </c>
      <c r="AB52" s="19">
        <v>918.66</v>
      </c>
      <c r="AC52" s="19">
        <v>229.67</v>
      </c>
      <c r="AD52" s="19">
        <v>830.66</v>
      </c>
      <c r="AE52" s="19">
        <v>201.19</v>
      </c>
      <c r="AF52" s="19">
        <v>88</v>
      </c>
      <c r="AG52" s="19">
        <v>28.48</v>
      </c>
      <c r="AH52" s="19">
        <v>111.25</v>
      </c>
      <c r="AI52" s="19">
        <v>123.49</v>
      </c>
      <c r="AJ52" s="19">
        <f t="shared" si="13"/>
        <v>-12.24</v>
      </c>
      <c r="AK52" s="21">
        <v>0</v>
      </c>
      <c r="AL52" s="19">
        <v>0</v>
      </c>
      <c r="AM52" s="19">
        <v>4364</v>
      </c>
      <c r="AN52" s="19">
        <v>4364</v>
      </c>
      <c r="AO52" s="19">
        <v>0</v>
      </c>
      <c r="AP52" s="19">
        <v>0</v>
      </c>
      <c r="AQ52" s="28" t="s">
        <v>116</v>
      </c>
      <c r="AR52" s="28" t="s">
        <v>113</v>
      </c>
      <c r="AS52" s="28" t="s">
        <v>114</v>
      </c>
    </row>
    <row r="53" spans="1:45" ht="24.75" customHeight="1">
      <c r="A53" s="17" t="s">
        <v>66</v>
      </c>
      <c r="B53" s="18">
        <f t="shared" si="0"/>
        <v>379.58000000000004</v>
      </c>
      <c r="C53" s="19">
        <v>316.11</v>
      </c>
      <c r="D53" s="19">
        <v>63.47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>
        <v>4</v>
      </c>
      <c r="S53" s="19">
        <v>3.47</v>
      </c>
      <c r="T53" s="19">
        <f t="shared" si="10"/>
        <v>0.53</v>
      </c>
      <c r="U53" s="19">
        <v>79</v>
      </c>
      <c r="V53" s="19">
        <v>63.12</v>
      </c>
      <c r="W53" s="19">
        <f t="shared" si="11"/>
        <v>15.88</v>
      </c>
      <c r="X53" s="19">
        <v>7.5</v>
      </c>
      <c r="Y53" s="19">
        <v>3.15</v>
      </c>
      <c r="Z53" s="19">
        <f t="shared" si="12"/>
        <v>4.35</v>
      </c>
      <c r="AA53" s="19">
        <v>549.31</v>
      </c>
      <c r="AB53" s="19">
        <v>439.45</v>
      </c>
      <c r="AC53" s="19">
        <v>109.86</v>
      </c>
      <c r="AD53" s="19">
        <v>149.42</v>
      </c>
      <c r="AE53" s="19">
        <v>50.74</v>
      </c>
      <c r="AF53" s="19">
        <v>290.03</v>
      </c>
      <c r="AG53" s="19">
        <v>59.12</v>
      </c>
      <c r="AH53" s="19">
        <v>13.94</v>
      </c>
      <c r="AI53" s="19">
        <v>15.47</v>
      </c>
      <c r="AJ53" s="19">
        <f t="shared" si="13"/>
        <v>-1.53</v>
      </c>
      <c r="AK53" s="21">
        <v>0</v>
      </c>
      <c r="AL53" s="19">
        <v>0</v>
      </c>
      <c r="AM53" s="19">
        <v>11.2</v>
      </c>
      <c r="AN53" s="19">
        <v>11.2</v>
      </c>
      <c r="AO53" s="19"/>
      <c r="AP53" s="19"/>
      <c r="AQ53" s="28" t="s">
        <v>116</v>
      </c>
      <c r="AR53" s="28" t="s">
        <v>113</v>
      </c>
      <c r="AS53" s="28" t="s">
        <v>114</v>
      </c>
    </row>
    <row r="54" spans="1:45" ht="24.75" customHeight="1">
      <c r="A54" s="17" t="s">
        <v>67</v>
      </c>
      <c r="B54" s="18">
        <f t="shared" si="0"/>
        <v>135.21</v>
      </c>
      <c r="C54" s="19">
        <v>112.08</v>
      </c>
      <c r="D54" s="19">
        <v>23.13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>
        <v>1.6</v>
      </c>
      <c r="S54" s="19">
        <v>1.39</v>
      </c>
      <c r="T54" s="19">
        <f t="shared" si="10"/>
        <v>0.21</v>
      </c>
      <c r="U54" s="19">
        <v>29.5</v>
      </c>
      <c r="V54" s="19">
        <v>23.57</v>
      </c>
      <c r="W54" s="19">
        <f t="shared" si="11"/>
        <v>5.93</v>
      </c>
      <c r="X54" s="19">
        <v>2.5</v>
      </c>
      <c r="Y54" s="19">
        <v>0.6</v>
      </c>
      <c r="Z54" s="19">
        <f t="shared" si="12"/>
        <v>1.9</v>
      </c>
      <c r="AA54" s="19">
        <v>150.72</v>
      </c>
      <c r="AB54" s="19">
        <v>120.58</v>
      </c>
      <c r="AC54" s="19">
        <v>30.14</v>
      </c>
      <c r="AD54" s="19">
        <v>14.64</v>
      </c>
      <c r="AE54" s="19">
        <v>8.91</v>
      </c>
      <c r="AF54" s="19">
        <v>105.94</v>
      </c>
      <c r="AG54" s="19">
        <v>21.23</v>
      </c>
      <c r="AH54" s="19">
        <v>0</v>
      </c>
      <c r="AI54" s="19">
        <v>0</v>
      </c>
      <c r="AJ54" s="19">
        <f t="shared" si="13"/>
        <v>0</v>
      </c>
      <c r="AK54" s="21">
        <v>0</v>
      </c>
      <c r="AL54" s="19">
        <v>0</v>
      </c>
      <c r="AM54" s="19">
        <v>0</v>
      </c>
      <c r="AN54" s="19">
        <v>0</v>
      </c>
      <c r="AO54" s="19"/>
      <c r="AP54" s="19"/>
      <c r="AQ54" s="28" t="s">
        <v>116</v>
      </c>
      <c r="AR54" s="28" t="s">
        <v>113</v>
      </c>
      <c r="AS54" s="28" t="s">
        <v>114</v>
      </c>
    </row>
    <row r="55" spans="1:46" s="5" customFormat="1" ht="24.75" customHeight="1">
      <c r="A55" s="24" t="s">
        <v>68</v>
      </c>
      <c r="B55" s="14">
        <f t="shared" si="0"/>
        <v>3170.76</v>
      </c>
      <c r="C55" s="15">
        <v>1984.72</v>
      </c>
      <c r="D55" s="15">
        <v>1186.04</v>
      </c>
      <c r="E55" s="15">
        <f aca="true" t="shared" si="14" ref="E55:AG55">E56</f>
        <v>443</v>
      </c>
      <c r="F55" s="15">
        <f t="shared" si="14"/>
        <v>368.6</v>
      </c>
      <c r="G55" s="15">
        <f t="shared" si="14"/>
        <v>74.4</v>
      </c>
      <c r="H55" s="15">
        <f t="shared" si="14"/>
        <v>2978.8</v>
      </c>
      <c r="I55" s="15">
        <f t="shared" si="14"/>
        <v>2257.92</v>
      </c>
      <c r="J55" s="15">
        <f t="shared" si="14"/>
        <v>720.88</v>
      </c>
      <c r="K55" s="15">
        <f t="shared" si="14"/>
        <v>7496.7</v>
      </c>
      <c r="L55" s="15">
        <f t="shared" si="14"/>
        <v>5997.36</v>
      </c>
      <c r="M55" s="15">
        <f t="shared" si="14"/>
        <v>1499.34</v>
      </c>
      <c r="N55" s="15">
        <f t="shared" si="14"/>
        <v>4469.26</v>
      </c>
      <c r="O55" s="15">
        <f t="shared" si="14"/>
        <v>1136.84</v>
      </c>
      <c r="P55" s="15">
        <f t="shared" si="14"/>
        <v>1528.1</v>
      </c>
      <c r="Q55" s="15">
        <f t="shared" si="14"/>
        <v>362.5</v>
      </c>
      <c r="R55" s="15">
        <f t="shared" si="14"/>
        <v>32.8</v>
      </c>
      <c r="S55" s="15">
        <f t="shared" si="14"/>
        <v>29.85</v>
      </c>
      <c r="T55" s="15">
        <f t="shared" si="14"/>
        <v>2.95</v>
      </c>
      <c r="U55" s="15">
        <f t="shared" si="14"/>
        <v>416</v>
      </c>
      <c r="V55" s="15">
        <f t="shared" si="14"/>
        <v>349.44</v>
      </c>
      <c r="W55" s="15">
        <f t="shared" si="14"/>
        <v>66.56</v>
      </c>
      <c r="X55" s="15">
        <f t="shared" si="14"/>
        <v>48</v>
      </c>
      <c r="Y55" s="15">
        <f t="shared" si="14"/>
        <v>47.7</v>
      </c>
      <c r="Z55" s="15">
        <f t="shared" si="14"/>
        <v>0.3</v>
      </c>
      <c r="AA55" s="15">
        <f t="shared" si="14"/>
        <v>2351.77</v>
      </c>
      <c r="AB55" s="15">
        <f t="shared" si="14"/>
        <v>1881.4</v>
      </c>
      <c r="AC55" s="15">
        <f t="shared" si="14"/>
        <v>470.37</v>
      </c>
      <c r="AD55" s="15">
        <f t="shared" si="14"/>
        <v>1560.54</v>
      </c>
      <c r="AE55" s="15">
        <f t="shared" si="14"/>
        <v>368.01</v>
      </c>
      <c r="AF55" s="15">
        <f t="shared" si="14"/>
        <v>320.86</v>
      </c>
      <c r="AG55" s="15">
        <f t="shared" si="14"/>
        <v>102.36</v>
      </c>
      <c r="AH55" s="15">
        <f aca="true" t="shared" si="15" ref="AH55:AO55">AH56</f>
        <v>147.23</v>
      </c>
      <c r="AI55" s="15">
        <f t="shared" si="15"/>
        <v>163.43</v>
      </c>
      <c r="AJ55" s="15">
        <f t="shared" si="15"/>
        <v>-16.2</v>
      </c>
      <c r="AK55" s="15">
        <f t="shared" si="15"/>
        <v>1.13</v>
      </c>
      <c r="AL55" s="15">
        <v>1.13</v>
      </c>
      <c r="AM55" s="15">
        <f t="shared" si="15"/>
        <v>1.92</v>
      </c>
      <c r="AN55" s="15">
        <v>1.92</v>
      </c>
      <c r="AO55" s="15">
        <f t="shared" si="15"/>
        <v>5</v>
      </c>
      <c r="AP55" s="15">
        <v>5</v>
      </c>
      <c r="AQ55" s="28"/>
      <c r="AR55" s="28"/>
      <c r="AS55" s="28"/>
      <c r="AT55" s="29" t="s">
        <v>118</v>
      </c>
    </row>
    <row r="56" spans="1:45" ht="24.75" customHeight="1">
      <c r="A56" s="17" t="s">
        <v>68</v>
      </c>
      <c r="B56" s="18">
        <f t="shared" si="0"/>
        <v>3170.76</v>
      </c>
      <c r="C56" s="19">
        <v>1984.72</v>
      </c>
      <c r="D56" s="19">
        <v>1186.04</v>
      </c>
      <c r="E56" s="19">
        <v>443</v>
      </c>
      <c r="F56" s="19">
        <v>368.6</v>
      </c>
      <c r="G56" s="19">
        <f>ROUND(E56-F56,2)</f>
        <v>74.4</v>
      </c>
      <c r="H56" s="19">
        <v>2978.8</v>
      </c>
      <c r="I56" s="19">
        <v>2257.92</v>
      </c>
      <c r="J56" s="19">
        <f>ROUND(H56-I56,2)</f>
        <v>720.88</v>
      </c>
      <c r="K56" s="19">
        <f>ROUND(L56+M56,2)</f>
        <v>7496.7</v>
      </c>
      <c r="L56" s="19">
        <v>5997.36</v>
      </c>
      <c r="M56" s="19">
        <v>1499.34</v>
      </c>
      <c r="N56" s="19">
        <v>4469.26</v>
      </c>
      <c r="O56" s="19">
        <v>1136.84</v>
      </c>
      <c r="P56" s="19">
        <f>ROUND(L56-N56,2)</f>
        <v>1528.1</v>
      </c>
      <c r="Q56" s="19">
        <f>ROUND(M56-O56,2)</f>
        <v>362.5</v>
      </c>
      <c r="R56" s="19">
        <v>32.8</v>
      </c>
      <c r="S56" s="19">
        <v>29.85</v>
      </c>
      <c r="T56" s="19">
        <f>ROUND(R56-S56,2)</f>
        <v>2.95</v>
      </c>
      <c r="U56" s="19">
        <v>416</v>
      </c>
      <c r="V56" s="19">
        <v>349.44</v>
      </c>
      <c r="W56" s="19">
        <f>ROUND(U56-V56,2)</f>
        <v>66.56</v>
      </c>
      <c r="X56" s="19">
        <v>48</v>
      </c>
      <c r="Y56" s="19">
        <v>47.7</v>
      </c>
      <c r="Z56" s="19">
        <f>ROUND(X56-Y56,2)</f>
        <v>0.3</v>
      </c>
      <c r="AA56" s="19">
        <v>2351.77</v>
      </c>
      <c r="AB56" s="25">
        <v>1881.4</v>
      </c>
      <c r="AC56" s="19">
        <v>470.37</v>
      </c>
      <c r="AD56" s="19">
        <v>1560.54</v>
      </c>
      <c r="AE56" s="19">
        <v>368.01</v>
      </c>
      <c r="AF56" s="19">
        <v>320.86</v>
      </c>
      <c r="AG56" s="19">
        <v>102.36</v>
      </c>
      <c r="AH56" s="19">
        <v>147.23</v>
      </c>
      <c r="AI56" s="19">
        <v>163.43</v>
      </c>
      <c r="AJ56" s="19">
        <f>ROUND(AH56-AI56,2)</f>
        <v>-16.2</v>
      </c>
      <c r="AK56" s="21">
        <v>1.13</v>
      </c>
      <c r="AL56" s="19">
        <v>1.13</v>
      </c>
      <c r="AM56" s="19">
        <v>1.92</v>
      </c>
      <c r="AN56" s="19">
        <v>1.92</v>
      </c>
      <c r="AO56" s="19">
        <v>5</v>
      </c>
      <c r="AP56" s="19">
        <v>5</v>
      </c>
      <c r="AQ56" s="28" t="s">
        <v>112</v>
      </c>
      <c r="AR56" s="28" t="s">
        <v>113</v>
      </c>
      <c r="AS56" s="28" t="s">
        <v>114</v>
      </c>
    </row>
    <row r="57" spans="1:46" s="5" customFormat="1" ht="24.75" customHeight="1">
      <c r="A57" s="24" t="s">
        <v>86</v>
      </c>
      <c r="B57" s="14">
        <f t="shared" si="0"/>
        <v>526.96</v>
      </c>
      <c r="C57" s="15">
        <v>443.09</v>
      </c>
      <c r="D57" s="15">
        <v>83.87</v>
      </c>
      <c r="E57" s="15">
        <f aca="true" t="shared" si="16" ref="E57:AG57">E58</f>
        <v>0</v>
      </c>
      <c r="F57" s="15">
        <f t="shared" si="16"/>
        <v>0</v>
      </c>
      <c r="G57" s="15">
        <f t="shared" si="16"/>
        <v>0</v>
      </c>
      <c r="H57" s="15">
        <f t="shared" si="16"/>
        <v>0</v>
      </c>
      <c r="I57" s="15">
        <f t="shared" si="16"/>
        <v>0</v>
      </c>
      <c r="J57" s="15">
        <f t="shared" si="16"/>
        <v>0</v>
      </c>
      <c r="K57" s="15">
        <f t="shared" si="16"/>
        <v>0</v>
      </c>
      <c r="L57" s="15">
        <f t="shared" si="16"/>
        <v>0</v>
      </c>
      <c r="M57" s="15">
        <f t="shared" si="16"/>
        <v>0</v>
      </c>
      <c r="N57" s="15">
        <f t="shared" si="16"/>
        <v>0</v>
      </c>
      <c r="O57" s="15">
        <f t="shared" si="16"/>
        <v>0</v>
      </c>
      <c r="P57" s="15">
        <f t="shared" si="16"/>
        <v>0</v>
      </c>
      <c r="Q57" s="15">
        <f t="shared" si="16"/>
        <v>0</v>
      </c>
      <c r="R57" s="15">
        <f t="shared" si="16"/>
        <v>18.4</v>
      </c>
      <c r="S57" s="15">
        <f t="shared" si="16"/>
        <v>15.95</v>
      </c>
      <c r="T57" s="15">
        <f t="shared" si="16"/>
        <v>2.45</v>
      </c>
      <c r="U57" s="15">
        <f t="shared" si="16"/>
        <v>349</v>
      </c>
      <c r="V57" s="15">
        <f t="shared" si="16"/>
        <v>278.85</v>
      </c>
      <c r="W57" s="15">
        <f t="shared" si="16"/>
        <v>70.15</v>
      </c>
      <c r="X57" s="15">
        <f t="shared" si="16"/>
        <v>35</v>
      </c>
      <c r="Y57" s="15">
        <f t="shared" si="16"/>
        <v>29.25</v>
      </c>
      <c r="Z57" s="15">
        <f t="shared" si="16"/>
        <v>5.75</v>
      </c>
      <c r="AA57" s="15">
        <f t="shared" si="16"/>
        <v>2214.21</v>
      </c>
      <c r="AB57" s="15">
        <f t="shared" si="16"/>
        <v>1771.37</v>
      </c>
      <c r="AC57" s="15">
        <f t="shared" si="16"/>
        <v>442.84</v>
      </c>
      <c r="AD57" s="15">
        <f t="shared" si="16"/>
        <v>1411.62</v>
      </c>
      <c r="AE57" s="15">
        <f t="shared" si="16"/>
        <v>364.72</v>
      </c>
      <c r="AF57" s="15">
        <f t="shared" si="16"/>
        <v>359.75</v>
      </c>
      <c r="AG57" s="15">
        <f t="shared" si="16"/>
        <v>78.12</v>
      </c>
      <c r="AH57" s="15">
        <f aca="true" t="shared" si="17" ref="AH57:AO57">AH58</f>
        <v>74.15</v>
      </c>
      <c r="AI57" s="15">
        <f t="shared" si="17"/>
        <v>82.31</v>
      </c>
      <c r="AJ57" s="15">
        <f t="shared" si="17"/>
        <v>-8.16</v>
      </c>
      <c r="AK57" s="15">
        <f t="shared" si="17"/>
        <v>0</v>
      </c>
      <c r="AL57" s="15">
        <v>0</v>
      </c>
      <c r="AM57" s="15">
        <f t="shared" si="17"/>
        <v>11.9</v>
      </c>
      <c r="AN57" s="15">
        <v>11.9</v>
      </c>
      <c r="AO57" s="15">
        <f t="shared" si="17"/>
        <v>7</v>
      </c>
      <c r="AP57" s="15">
        <v>7</v>
      </c>
      <c r="AQ57" s="28"/>
      <c r="AR57" s="28"/>
      <c r="AS57" s="28"/>
      <c r="AT57" s="29" t="s">
        <v>119</v>
      </c>
    </row>
    <row r="58" spans="1:45" ht="24.75" customHeight="1">
      <c r="A58" s="22" t="s">
        <v>69</v>
      </c>
      <c r="B58" s="18">
        <f t="shared" si="0"/>
        <v>526.96</v>
      </c>
      <c r="C58" s="19">
        <v>443.09</v>
      </c>
      <c r="D58" s="19">
        <v>83.87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>
        <v>18.4</v>
      </c>
      <c r="S58" s="19">
        <v>15.95</v>
      </c>
      <c r="T58" s="19">
        <f>ROUND(R58-S58,2)</f>
        <v>2.45</v>
      </c>
      <c r="U58" s="19">
        <v>349</v>
      </c>
      <c r="V58" s="19">
        <v>278.85</v>
      </c>
      <c r="W58" s="19">
        <f>ROUND(U58-V58,2)</f>
        <v>70.15</v>
      </c>
      <c r="X58" s="19">
        <v>35</v>
      </c>
      <c r="Y58" s="19">
        <v>29.25</v>
      </c>
      <c r="Z58" s="19">
        <f>ROUND(X58-Y58,2)</f>
        <v>5.75</v>
      </c>
      <c r="AA58" s="19">
        <v>2214.21</v>
      </c>
      <c r="AB58" s="19">
        <v>1771.37</v>
      </c>
      <c r="AC58" s="19">
        <v>442.84</v>
      </c>
      <c r="AD58" s="19">
        <v>1411.62</v>
      </c>
      <c r="AE58" s="19">
        <v>364.72</v>
      </c>
      <c r="AF58" s="19">
        <v>359.75</v>
      </c>
      <c r="AG58" s="19">
        <v>78.12</v>
      </c>
      <c r="AH58" s="19">
        <v>74.15</v>
      </c>
      <c r="AI58" s="19">
        <v>82.31</v>
      </c>
      <c r="AJ58" s="19">
        <f>ROUND(AH58-AI58,2)</f>
        <v>-8.16</v>
      </c>
      <c r="AK58" s="21">
        <v>0</v>
      </c>
      <c r="AL58" s="19">
        <v>0</v>
      </c>
      <c r="AM58" s="19">
        <v>11.9</v>
      </c>
      <c r="AN58" s="19">
        <v>11.9</v>
      </c>
      <c r="AO58" s="19">
        <v>7</v>
      </c>
      <c r="AP58" s="19">
        <v>7</v>
      </c>
      <c r="AQ58" s="28" t="s">
        <v>116</v>
      </c>
      <c r="AR58" s="28" t="s">
        <v>113</v>
      </c>
      <c r="AS58" s="28" t="s">
        <v>114</v>
      </c>
    </row>
    <row r="59" spans="1:46" s="5" customFormat="1" ht="24.75" customHeight="1">
      <c r="A59" s="9" t="s">
        <v>87</v>
      </c>
      <c r="B59" s="14">
        <f t="shared" si="0"/>
        <v>264.04</v>
      </c>
      <c r="C59" s="15">
        <v>227.11</v>
      </c>
      <c r="D59" s="15">
        <v>36.93</v>
      </c>
      <c r="E59" s="15">
        <f aca="true" t="shared" si="18" ref="E59:AG59">E60</f>
        <v>0</v>
      </c>
      <c r="F59" s="15">
        <f t="shared" si="18"/>
        <v>0</v>
      </c>
      <c r="G59" s="15">
        <f t="shared" si="18"/>
        <v>0</v>
      </c>
      <c r="H59" s="15">
        <f t="shared" si="18"/>
        <v>0</v>
      </c>
      <c r="I59" s="15">
        <f t="shared" si="18"/>
        <v>0</v>
      </c>
      <c r="J59" s="15">
        <f t="shared" si="18"/>
        <v>0</v>
      </c>
      <c r="K59" s="15">
        <f t="shared" si="18"/>
        <v>0</v>
      </c>
      <c r="L59" s="15">
        <f t="shared" si="18"/>
        <v>0</v>
      </c>
      <c r="M59" s="15">
        <f t="shared" si="18"/>
        <v>0</v>
      </c>
      <c r="N59" s="15">
        <f t="shared" si="18"/>
        <v>0</v>
      </c>
      <c r="O59" s="15">
        <f t="shared" si="18"/>
        <v>0</v>
      </c>
      <c r="P59" s="15">
        <f t="shared" si="18"/>
        <v>0</v>
      </c>
      <c r="Q59" s="15">
        <f t="shared" si="18"/>
        <v>0</v>
      </c>
      <c r="R59" s="15">
        <f t="shared" si="18"/>
        <v>14.4</v>
      </c>
      <c r="S59" s="15">
        <f t="shared" si="18"/>
        <v>12.79</v>
      </c>
      <c r="T59" s="15">
        <f t="shared" si="18"/>
        <v>1.61</v>
      </c>
      <c r="U59" s="15">
        <f t="shared" si="18"/>
        <v>212.5</v>
      </c>
      <c r="V59" s="15">
        <f t="shared" si="18"/>
        <v>173.38</v>
      </c>
      <c r="W59" s="15">
        <f t="shared" si="18"/>
        <v>39.12</v>
      </c>
      <c r="X59" s="15">
        <f t="shared" si="18"/>
        <v>22</v>
      </c>
      <c r="Y59" s="15">
        <f t="shared" si="18"/>
        <v>19.8</v>
      </c>
      <c r="Z59" s="15">
        <f t="shared" si="18"/>
        <v>2.2</v>
      </c>
      <c r="AA59" s="15">
        <f t="shared" si="18"/>
        <v>1106.28</v>
      </c>
      <c r="AB59" s="15">
        <f t="shared" si="18"/>
        <v>885.02</v>
      </c>
      <c r="AC59" s="15">
        <f t="shared" si="18"/>
        <v>221.26</v>
      </c>
      <c r="AD59" s="15">
        <f t="shared" si="18"/>
        <v>686.7</v>
      </c>
      <c r="AE59" s="15">
        <f t="shared" si="18"/>
        <v>186.53</v>
      </c>
      <c r="AF59" s="15">
        <f t="shared" si="18"/>
        <v>198.32</v>
      </c>
      <c r="AG59" s="15">
        <f t="shared" si="18"/>
        <v>34.73</v>
      </c>
      <c r="AH59" s="15">
        <f aca="true" t="shared" si="19" ref="AH59:AO59">AH60</f>
        <v>250.8</v>
      </c>
      <c r="AI59" s="15">
        <f t="shared" si="19"/>
        <v>278.39</v>
      </c>
      <c r="AJ59" s="15">
        <f t="shared" si="19"/>
        <v>-27.59</v>
      </c>
      <c r="AK59" s="15">
        <f t="shared" si="19"/>
        <v>2.01</v>
      </c>
      <c r="AL59" s="15">
        <v>2.01</v>
      </c>
      <c r="AM59" s="15">
        <f t="shared" si="19"/>
        <v>13.64</v>
      </c>
      <c r="AN59" s="15">
        <v>13.64</v>
      </c>
      <c r="AO59" s="15">
        <f t="shared" si="19"/>
        <v>0</v>
      </c>
      <c r="AP59" s="15">
        <v>0</v>
      </c>
      <c r="AQ59" s="28"/>
      <c r="AR59" s="28"/>
      <c r="AS59" s="28"/>
      <c r="AT59" s="29" t="s">
        <v>120</v>
      </c>
    </row>
    <row r="60" spans="1:45" ht="24.75" customHeight="1">
      <c r="A60" s="22" t="s">
        <v>70</v>
      </c>
      <c r="B60" s="18">
        <f t="shared" si="0"/>
        <v>264.04</v>
      </c>
      <c r="C60" s="19">
        <v>227.11</v>
      </c>
      <c r="D60" s="19">
        <v>36.93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>
        <v>14.4</v>
      </c>
      <c r="S60" s="19">
        <v>12.79</v>
      </c>
      <c r="T60" s="19">
        <f>ROUND(R60-S60,2)</f>
        <v>1.61</v>
      </c>
      <c r="U60" s="19">
        <v>212.5</v>
      </c>
      <c r="V60" s="19">
        <v>173.38</v>
      </c>
      <c r="W60" s="19">
        <f>ROUND(U60-V60,2)</f>
        <v>39.12</v>
      </c>
      <c r="X60" s="19">
        <v>22</v>
      </c>
      <c r="Y60" s="19">
        <v>19.8</v>
      </c>
      <c r="Z60" s="19">
        <f>ROUND(X60-Y60,2)</f>
        <v>2.2</v>
      </c>
      <c r="AA60" s="19">
        <v>1106.28</v>
      </c>
      <c r="AB60" s="19">
        <v>885.02</v>
      </c>
      <c r="AC60" s="19">
        <v>221.26</v>
      </c>
      <c r="AD60" s="19">
        <v>686.7</v>
      </c>
      <c r="AE60" s="19">
        <v>186.53</v>
      </c>
      <c r="AF60" s="19">
        <v>198.32</v>
      </c>
      <c r="AG60" s="19">
        <v>34.73</v>
      </c>
      <c r="AH60" s="19">
        <v>250.8</v>
      </c>
      <c r="AI60" s="19">
        <v>278.39</v>
      </c>
      <c r="AJ60" s="19">
        <f>ROUND(AH60-AI60,2)</f>
        <v>-27.59</v>
      </c>
      <c r="AK60" s="21">
        <v>2.01</v>
      </c>
      <c r="AL60" s="19">
        <v>2.01</v>
      </c>
      <c r="AM60" s="19">
        <v>13.64</v>
      </c>
      <c r="AN60" s="19">
        <v>13.64</v>
      </c>
      <c r="AO60" s="19"/>
      <c r="AP60" s="19"/>
      <c r="AQ60" s="28" t="s">
        <v>112</v>
      </c>
      <c r="AR60" s="28" t="s">
        <v>113</v>
      </c>
      <c r="AS60" s="28" t="s">
        <v>114</v>
      </c>
    </row>
    <row r="61" spans="1:46" s="5" customFormat="1" ht="24.75" customHeight="1">
      <c r="A61" s="9" t="s">
        <v>88</v>
      </c>
      <c r="B61" s="14">
        <f t="shared" si="0"/>
        <v>1443.9899999999998</v>
      </c>
      <c r="C61" s="15">
        <v>1202.87</v>
      </c>
      <c r="D61" s="15">
        <v>241.12</v>
      </c>
      <c r="E61" s="15">
        <f aca="true" t="shared" si="20" ref="E61:AG61">SUM(E62:E63)</f>
        <v>0</v>
      </c>
      <c r="F61" s="15">
        <f t="shared" si="20"/>
        <v>0</v>
      </c>
      <c r="G61" s="15">
        <f t="shared" si="20"/>
        <v>0</v>
      </c>
      <c r="H61" s="15">
        <f t="shared" si="20"/>
        <v>0</v>
      </c>
      <c r="I61" s="15">
        <f t="shared" si="20"/>
        <v>0</v>
      </c>
      <c r="J61" s="15">
        <f t="shared" si="20"/>
        <v>0</v>
      </c>
      <c r="K61" s="15">
        <f t="shared" si="20"/>
        <v>0</v>
      </c>
      <c r="L61" s="15">
        <f t="shared" si="20"/>
        <v>0</v>
      </c>
      <c r="M61" s="15">
        <f t="shared" si="20"/>
        <v>0</v>
      </c>
      <c r="N61" s="15">
        <f t="shared" si="20"/>
        <v>0</v>
      </c>
      <c r="O61" s="15">
        <f t="shared" si="20"/>
        <v>0</v>
      </c>
      <c r="P61" s="15">
        <f t="shared" si="20"/>
        <v>0</v>
      </c>
      <c r="Q61" s="15">
        <f t="shared" si="20"/>
        <v>0</v>
      </c>
      <c r="R61" s="15">
        <f t="shared" si="20"/>
        <v>36.8</v>
      </c>
      <c r="S61" s="15">
        <f t="shared" si="20"/>
        <v>31.91</v>
      </c>
      <c r="T61" s="15">
        <f t="shared" si="20"/>
        <v>4.890000000000001</v>
      </c>
      <c r="U61" s="15">
        <f t="shared" si="20"/>
        <v>711</v>
      </c>
      <c r="V61" s="15">
        <f t="shared" si="20"/>
        <v>568.0899999999999</v>
      </c>
      <c r="W61" s="15">
        <f t="shared" si="20"/>
        <v>142.91000000000003</v>
      </c>
      <c r="X61" s="15">
        <f t="shared" si="20"/>
        <v>71.5</v>
      </c>
      <c r="Y61" s="15">
        <f t="shared" si="20"/>
        <v>57.599999999999994</v>
      </c>
      <c r="Z61" s="15">
        <f t="shared" si="20"/>
        <v>13.899999999999999</v>
      </c>
      <c r="AA61" s="15">
        <f t="shared" si="20"/>
        <v>4330.51</v>
      </c>
      <c r="AB61" s="15">
        <f t="shared" si="20"/>
        <v>3464.41</v>
      </c>
      <c r="AC61" s="15">
        <f t="shared" si="20"/>
        <v>866.1</v>
      </c>
      <c r="AD61" s="15">
        <f t="shared" si="20"/>
        <v>2360.28</v>
      </c>
      <c r="AE61" s="15">
        <f t="shared" si="20"/>
        <v>638.8800000000001</v>
      </c>
      <c r="AF61" s="15">
        <f t="shared" si="20"/>
        <v>1104.1299999999999</v>
      </c>
      <c r="AG61" s="15">
        <f t="shared" si="20"/>
        <v>227.22</v>
      </c>
      <c r="AH61" s="15">
        <f aca="true" t="shared" si="21" ref="AH61:AO61">SUM(AH62:AH63)</f>
        <v>772.71</v>
      </c>
      <c r="AI61" s="15">
        <f t="shared" si="21"/>
        <v>857.71</v>
      </c>
      <c r="AJ61" s="15">
        <f t="shared" si="21"/>
        <v>-85</v>
      </c>
      <c r="AK61" s="15">
        <f t="shared" si="21"/>
        <v>6.64</v>
      </c>
      <c r="AL61" s="15">
        <v>6.64</v>
      </c>
      <c r="AM61" s="15">
        <f t="shared" si="21"/>
        <v>29.3</v>
      </c>
      <c r="AN61" s="15">
        <v>29.3</v>
      </c>
      <c r="AO61" s="15">
        <f t="shared" si="21"/>
        <v>0</v>
      </c>
      <c r="AP61" s="15">
        <v>0</v>
      </c>
      <c r="AQ61" s="28"/>
      <c r="AR61" s="28"/>
      <c r="AS61" s="28"/>
      <c r="AT61" s="29" t="s">
        <v>121</v>
      </c>
    </row>
    <row r="62" spans="1:45" ht="24.75" customHeight="1">
      <c r="A62" s="22" t="s">
        <v>71</v>
      </c>
      <c r="B62" s="18">
        <f t="shared" si="0"/>
        <v>783.3</v>
      </c>
      <c r="C62" s="19">
        <v>648.4</v>
      </c>
      <c r="D62" s="19">
        <v>134.9</v>
      </c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>
        <v>16.8</v>
      </c>
      <c r="S62" s="19">
        <v>14.57</v>
      </c>
      <c r="T62" s="19">
        <f>ROUND(R62-S62,2)</f>
        <v>2.23</v>
      </c>
      <c r="U62" s="19">
        <v>328</v>
      </c>
      <c r="V62" s="19">
        <v>262.07</v>
      </c>
      <c r="W62" s="19">
        <f>ROUND(U62-V62,2)</f>
        <v>65.93</v>
      </c>
      <c r="X62" s="19">
        <v>33</v>
      </c>
      <c r="Y62" s="19">
        <v>24.3</v>
      </c>
      <c r="Z62" s="19">
        <f>ROUND(X62-Y62,2)</f>
        <v>8.7</v>
      </c>
      <c r="AA62" s="19">
        <v>1955.54</v>
      </c>
      <c r="AB62" s="19">
        <v>1564.43</v>
      </c>
      <c r="AC62" s="19">
        <v>391.11</v>
      </c>
      <c r="AD62" s="19">
        <v>966.89</v>
      </c>
      <c r="AE62" s="19">
        <v>264.91</v>
      </c>
      <c r="AF62" s="19">
        <v>597.54</v>
      </c>
      <c r="AG62" s="19">
        <v>126.2</v>
      </c>
      <c r="AH62" s="19">
        <v>350.97</v>
      </c>
      <c r="AI62" s="19">
        <v>389.58</v>
      </c>
      <c r="AJ62" s="19">
        <f>ROUND(AH62-AI62,2)</f>
        <v>-38.61</v>
      </c>
      <c r="AK62" s="21">
        <v>5.51</v>
      </c>
      <c r="AL62" s="19">
        <v>5.51</v>
      </c>
      <c r="AM62" s="19">
        <v>15.8</v>
      </c>
      <c r="AN62" s="19">
        <v>15.8</v>
      </c>
      <c r="AO62" s="19">
        <v>0</v>
      </c>
      <c r="AP62" s="19">
        <v>0</v>
      </c>
      <c r="AQ62" s="28" t="s">
        <v>116</v>
      </c>
      <c r="AR62" s="28" t="s">
        <v>113</v>
      </c>
      <c r="AS62" s="28" t="s">
        <v>114</v>
      </c>
    </row>
    <row r="63" spans="1:45" ht="24.75" customHeight="1">
      <c r="A63" s="22" t="s">
        <v>72</v>
      </c>
      <c r="B63" s="18">
        <f t="shared" si="0"/>
        <v>660.69</v>
      </c>
      <c r="C63" s="19">
        <v>554.47</v>
      </c>
      <c r="D63" s="19">
        <v>106.22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>
        <v>20</v>
      </c>
      <c r="S63" s="19">
        <v>17.34</v>
      </c>
      <c r="T63" s="19">
        <f>ROUND(R63-S63,2)</f>
        <v>2.66</v>
      </c>
      <c r="U63" s="19">
        <v>383</v>
      </c>
      <c r="V63" s="19">
        <v>306.02</v>
      </c>
      <c r="W63" s="19">
        <f>ROUND(U63-V63,2)</f>
        <v>76.98</v>
      </c>
      <c r="X63" s="19">
        <v>38.5</v>
      </c>
      <c r="Y63" s="19">
        <v>33.3</v>
      </c>
      <c r="Z63" s="19">
        <f>ROUND(X63-Y63,2)</f>
        <v>5.2</v>
      </c>
      <c r="AA63" s="19">
        <v>2374.97</v>
      </c>
      <c r="AB63" s="19">
        <v>1899.98</v>
      </c>
      <c r="AC63" s="19">
        <v>474.99</v>
      </c>
      <c r="AD63" s="19">
        <v>1393.39</v>
      </c>
      <c r="AE63" s="19">
        <v>373.97</v>
      </c>
      <c r="AF63" s="19">
        <v>506.59</v>
      </c>
      <c r="AG63" s="19">
        <v>101.02</v>
      </c>
      <c r="AH63" s="19">
        <v>421.74</v>
      </c>
      <c r="AI63" s="19">
        <v>468.13</v>
      </c>
      <c r="AJ63" s="19">
        <f>ROUND(AH63-AI63,2)</f>
        <v>-46.39</v>
      </c>
      <c r="AK63" s="21">
        <v>1.13</v>
      </c>
      <c r="AL63" s="19">
        <v>1.13</v>
      </c>
      <c r="AM63" s="19">
        <v>13.5</v>
      </c>
      <c r="AN63" s="19">
        <v>13.5</v>
      </c>
      <c r="AO63" s="19">
        <v>0</v>
      </c>
      <c r="AP63" s="19">
        <v>0</v>
      </c>
      <c r="AQ63" s="28" t="s">
        <v>116</v>
      </c>
      <c r="AR63" s="28" t="s">
        <v>113</v>
      </c>
      <c r="AS63" s="28" t="s">
        <v>114</v>
      </c>
    </row>
    <row r="64" spans="1:46" s="5" customFormat="1" ht="24.75" customHeight="1">
      <c r="A64" s="9" t="s">
        <v>89</v>
      </c>
      <c r="B64" s="14">
        <f t="shared" si="0"/>
        <v>696.3</v>
      </c>
      <c r="C64" s="15">
        <v>624.56</v>
      </c>
      <c r="D64" s="15">
        <v>71.74</v>
      </c>
      <c r="E64" s="15">
        <f aca="true" t="shared" si="22" ref="E64:AG64">E65</f>
        <v>0</v>
      </c>
      <c r="F64" s="15">
        <f t="shared" si="22"/>
        <v>0</v>
      </c>
      <c r="G64" s="15">
        <f t="shared" si="22"/>
        <v>0</v>
      </c>
      <c r="H64" s="15">
        <f t="shared" si="22"/>
        <v>0</v>
      </c>
      <c r="I64" s="15">
        <f t="shared" si="22"/>
        <v>0</v>
      </c>
      <c r="J64" s="15">
        <f t="shared" si="22"/>
        <v>0</v>
      </c>
      <c r="K64" s="15">
        <f t="shared" si="22"/>
        <v>0</v>
      </c>
      <c r="L64" s="15">
        <f t="shared" si="22"/>
        <v>0</v>
      </c>
      <c r="M64" s="15">
        <f t="shared" si="22"/>
        <v>0</v>
      </c>
      <c r="N64" s="15">
        <f t="shared" si="22"/>
        <v>0</v>
      </c>
      <c r="O64" s="15">
        <f t="shared" si="22"/>
        <v>0</v>
      </c>
      <c r="P64" s="15">
        <f t="shared" si="22"/>
        <v>0</v>
      </c>
      <c r="Q64" s="15">
        <f t="shared" si="22"/>
        <v>0</v>
      </c>
      <c r="R64" s="15">
        <f t="shared" si="22"/>
        <v>16</v>
      </c>
      <c r="S64" s="15">
        <f t="shared" si="22"/>
        <v>13.87</v>
      </c>
      <c r="T64" s="15">
        <f t="shared" si="22"/>
        <v>2.13</v>
      </c>
      <c r="U64" s="15">
        <f t="shared" si="22"/>
        <v>304</v>
      </c>
      <c r="V64" s="15">
        <f t="shared" si="22"/>
        <v>242.9</v>
      </c>
      <c r="W64" s="15">
        <f t="shared" si="22"/>
        <v>61.1</v>
      </c>
      <c r="X64" s="15">
        <f t="shared" si="22"/>
        <v>30.5</v>
      </c>
      <c r="Y64" s="15">
        <f t="shared" si="22"/>
        <v>26.55</v>
      </c>
      <c r="Z64" s="15">
        <f t="shared" si="22"/>
        <v>3.95</v>
      </c>
      <c r="AA64" s="15">
        <f t="shared" si="22"/>
        <v>1758.67</v>
      </c>
      <c r="AB64" s="15">
        <f t="shared" si="22"/>
        <v>1406.94</v>
      </c>
      <c r="AC64" s="15">
        <f t="shared" si="22"/>
        <v>351.73</v>
      </c>
      <c r="AD64" s="15">
        <f t="shared" si="22"/>
        <v>797.62</v>
      </c>
      <c r="AE64" s="15">
        <f t="shared" si="22"/>
        <v>283.94</v>
      </c>
      <c r="AF64" s="15">
        <f t="shared" si="22"/>
        <v>609.32</v>
      </c>
      <c r="AG64" s="15">
        <f t="shared" si="22"/>
        <v>67.79</v>
      </c>
      <c r="AH64" s="15">
        <f aca="true" t="shared" si="23" ref="AH64:AO64">AH65</f>
        <v>545.86</v>
      </c>
      <c r="AI64" s="15">
        <f t="shared" si="23"/>
        <v>605.9</v>
      </c>
      <c r="AJ64" s="15">
        <f t="shared" si="23"/>
        <v>-60.04</v>
      </c>
      <c r="AK64" s="15">
        <f t="shared" si="23"/>
        <v>0</v>
      </c>
      <c r="AL64" s="15">
        <v>0</v>
      </c>
      <c r="AM64" s="15">
        <f t="shared" si="23"/>
        <v>12.05</v>
      </c>
      <c r="AN64" s="15">
        <v>12.05</v>
      </c>
      <c r="AO64" s="15">
        <f t="shared" si="23"/>
        <v>0</v>
      </c>
      <c r="AP64" s="15">
        <v>0</v>
      </c>
      <c r="AQ64" s="28"/>
      <c r="AR64" s="28"/>
      <c r="AS64" s="28"/>
      <c r="AT64" s="29" t="s">
        <v>122</v>
      </c>
    </row>
    <row r="65" spans="1:45" ht="24.75" customHeight="1">
      <c r="A65" s="22" t="s">
        <v>73</v>
      </c>
      <c r="B65" s="18">
        <f t="shared" si="0"/>
        <v>696.3</v>
      </c>
      <c r="C65" s="19">
        <v>624.56</v>
      </c>
      <c r="D65" s="19">
        <v>71.74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>
        <v>16</v>
      </c>
      <c r="S65" s="19">
        <v>13.87</v>
      </c>
      <c r="T65" s="19">
        <f>ROUND(R65-S65,2)</f>
        <v>2.13</v>
      </c>
      <c r="U65" s="19">
        <v>304</v>
      </c>
      <c r="V65" s="19">
        <v>242.9</v>
      </c>
      <c r="W65" s="19">
        <f>ROUND(U65-V65,2)</f>
        <v>61.1</v>
      </c>
      <c r="X65" s="19">
        <v>30.5</v>
      </c>
      <c r="Y65" s="19">
        <v>26.55</v>
      </c>
      <c r="Z65" s="19">
        <f>ROUND(X65-Y65,2)</f>
        <v>3.95</v>
      </c>
      <c r="AA65" s="19">
        <v>1758.67</v>
      </c>
      <c r="AB65" s="19">
        <v>1406.94</v>
      </c>
      <c r="AC65" s="19">
        <v>351.73</v>
      </c>
      <c r="AD65" s="19">
        <v>797.62</v>
      </c>
      <c r="AE65" s="19">
        <v>283.94</v>
      </c>
      <c r="AF65" s="19">
        <v>609.32</v>
      </c>
      <c r="AG65" s="19">
        <v>67.79</v>
      </c>
      <c r="AH65" s="19">
        <v>545.86</v>
      </c>
      <c r="AI65" s="19">
        <v>605.9</v>
      </c>
      <c r="AJ65" s="19">
        <f>ROUND(AH65-AI65,2)</f>
        <v>-60.04</v>
      </c>
      <c r="AK65" s="21">
        <v>0</v>
      </c>
      <c r="AL65" s="19">
        <v>0</v>
      </c>
      <c r="AM65" s="19">
        <v>12.05</v>
      </c>
      <c r="AN65" s="19">
        <v>12.05</v>
      </c>
      <c r="AO65" s="19">
        <v>0</v>
      </c>
      <c r="AP65" s="19">
        <v>0</v>
      </c>
      <c r="AQ65" s="28" t="s">
        <v>116</v>
      </c>
      <c r="AR65" s="28" t="s">
        <v>113</v>
      </c>
      <c r="AS65" s="28" t="s">
        <v>114</v>
      </c>
    </row>
    <row r="66" spans="1:46" s="5" customFormat="1" ht="24.75" customHeight="1">
      <c r="A66" s="9" t="s">
        <v>90</v>
      </c>
      <c r="B66" s="14">
        <f t="shared" si="0"/>
        <v>250.60000000000002</v>
      </c>
      <c r="C66" s="15">
        <v>192.9</v>
      </c>
      <c r="D66" s="15">
        <v>57.7</v>
      </c>
      <c r="E66" s="15">
        <f aca="true" t="shared" si="24" ref="E66:AG66">E67</f>
        <v>0</v>
      </c>
      <c r="F66" s="15">
        <f t="shared" si="24"/>
        <v>0</v>
      </c>
      <c r="G66" s="15">
        <f t="shared" si="24"/>
        <v>0</v>
      </c>
      <c r="H66" s="15">
        <f t="shared" si="24"/>
        <v>0</v>
      </c>
      <c r="I66" s="15">
        <f t="shared" si="24"/>
        <v>0</v>
      </c>
      <c r="J66" s="15">
        <f t="shared" si="24"/>
        <v>0</v>
      </c>
      <c r="K66" s="15">
        <f t="shared" si="24"/>
        <v>0</v>
      </c>
      <c r="L66" s="15">
        <f t="shared" si="24"/>
        <v>0</v>
      </c>
      <c r="M66" s="15">
        <f t="shared" si="24"/>
        <v>0</v>
      </c>
      <c r="N66" s="15">
        <f t="shared" si="24"/>
        <v>0</v>
      </c>
      <c r="O66" s="15">
        <f t="shared" si="24"/>
        <v>0</v>
      </c>
      <c r="P66" s="15">
        <f t="shared" si="24"/>
        <v>0</v>
      </c>
      <c r="Q66" s="15">
        <f t="shared" si="24"/>
        <v>0</v>
      </c>
      <c r="R66" s="15">
        <f t="shared" si="24"/>
        <v>16</v>
      </c>
      <c r="S66" s="15">
        <f t="shared" si="24"/>
        <v>13.87</v>
      </c>
      <c r="T66" s="15">
        <f t="shared" si="24"/>
        <v>2.13</v>
      </c>
      <c r="U66" s="15">
        <f t="shared" si="24"/>
        <v>301.5</v>
      </c>
      <c r="V66" s="15">
        <f t="shared" si="24"/>
        <v>240.9</v>
      </c>
      <c r="W66" s="15">
        <f t="shared" si="24"/>
        <v>60.6</v>
      </c>
      <c r="X66" s="15">
        <f t="shared" si="24"/>
        <v>30</v>
      </c>
      <c r="Y66" s="15">
        <f t="shared" si="24"/>
        <v>27.45</v>
      </c>
      <c r="Z66" s="15">
        <f t="shared" si="24"/>
        <v>2.55</v>
      </c>
      <c r="AA66" s="15">
        <f t="shared" si="24"/>
        <v>1831.02</v>
      </c>
      <c r="AB66" s="15">
        <f t="shared" si="24"/>
        <v>1464.82</v>
      </c>
      <c r="AC66" s="15">
        <f t="shared" si="24"/>
        <v>366.2</v>
      </c>
      <c r="AD66" s="15">
        <f t="shared" si="24"/>
        <v>1356.38</v>
      </c>
      <c r="AE66" s="15">
        <f t="shared" si="24"/>
        <v>311.05</v>
      </c>
      <c r="AF66" s="15">
        <f t="shared" si="24"/>
        <v>108.44</v>
      </c>
      <c r="AG66" s="15">
        <f t="shared" si="24"/>
        <v>55.15</v>
      </c>
      <c r="AH66" s="15">
        <f aca="true" t="shared" si="25" ref="AH66:AO66">AH67</f>
        <v>231.97</v>
      </c>
      <c r="AI66" s="15">
        <f t="shared" si="25"/>
        <v>257.49</v>
      </c>
      <c r="AJ66" s="15">
        <f t="shared" si="25"/>
        <v>-25.52</v>
      </c>
      <c r="AK66" s="15">
        <f t="shared" si="25"/>
        <v>1.05</v>
      </c>
      <c r="AL66" s="15">
        <v>1.05</v>
      </c>
      <c r="AM66" s="15">
        <f t="shared" si="25"/>
        <v>46.2</v>
      </c>
      <c r="AN66" s="15">
        <v>46.2</v>
      </c>
      <c r="AO66" s="15">
        <f t="shared" si="25"/>
        <v>0</v>
      </c>
      <c r="AP66" s="15">
        <v>0</v>
      </c>
      <c r="AQ66" s="28"/>
      <c r="AR66" s="28"/>
      <c r="AS66" s="28"/>
      <c r="AT66" s="29" t="s">
        <v>122</v>
      </c>
    </row>
    <row r="67" spans="1:45" ht="24.75" customHeight="1">
      <c r="A67" s="22" t="s">
        <v>74</v>
      </c>
      <c r="B67" s="18">
        <f t="shared" si="0"/>
        <v>250.60000000000002</v>
      </c>
      <c r="C67" s="19">
        <v>192.9</v>
      </c>
      <c r="D67" s="19">
        <v>57.7</v>
      </c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>
        <v>16</v>
      </c>
      <c r="S67" s="19">
        <v>13.87</v>
      </c>
      <c r="T67" s="19">
        <f>ROUND(R67-S67,2)</f>
        <v>2.13</v>
      </c>
      <c r="U67" s="19">
        <v>301.5</v>
      </c>
      <c r="V67" s="19">
        <v>240.9</v>
      </c>
      <c r="W67" s="19">
        <f>ROUND(U67-V67,2)</f>
        <v>60.6</v>
      </c>
      <c r="X67" s="19">
        <v>30</v>
      </c>
      <c r="Y67" s="19">
        <v>27.45</v>
      </c>
      <c r="Z67" s="19">
        <f>ROUND(X67-Y67,2)</f>
        <v>2.55</v>
      </c>
      <c r="AA67" s="19">
        <v>1831.02</v>
      </c>
      <c r="AB67" s="19">
        <v>1464.82</v>
      </c>
      <c r="AC67" s="19">
        <v>366.2</v>
      </c>
      <c r="AD67" s="19">
        <v>1356.38</v>
      </c>
      <c r="AE67" s="19">
        <v>311.05</v>
      </c>
      <c r="AF67" s="19">
        <v>108.44</v>
      </c>
      <c r="AG67" s="19">
        <v>55.15</v>
      </c>
      <c r="AH67" s="19">
        <v>231.97</v>
      </c>
      <c r="AI67" s="19">
        <v>257.49</v>
      </c>
      <c r="AJ67" s="19">
        <f>ROUND(AH67-AI67,2)</f>
        <v>-25.52</v>
      </c>
      <c r="AK67" s="21">
        <v>1.05</v>
      </c>
      <c r="AL67" s="19">
        <v>1.05</v>
      </c>
      <c r="AM67" s="19">
        <v>46.2</v>
      </c>
      <c r="AN67" s="19">
        <v>46.2</v>
      </c>
      <c r="AO67" s="19">
        <v>0</v>
      </c>
      <c r="AP67" s="19">
        <v>0</v>
      </c>
      <c r="AQ67" s="28" t="s">
        <v>116</v>
      </c>
      <c r="AR67" s="28" t="s">
        <v>113</v>
      </c>
      <c r="AS67" s="28" t="s">
        <v>114</v>
      </c>
    </row>
    <row r="68" spans="1:46" s="5" customFormat="1" ht="24.75" customHeight="1">
      <c r="A68" s="9" t="s">
        <v>91</v>
      </c>
      <c r="B68" s="14">
        <f t="shared" si="0"/>
        <v>407.40999999999997</v>
      </c>
      <c r="C68" s="15">
        <v>330.46</v>
      </c>
      <c r="D68" s="15">
        <v>76.95</v>
      </c>
      <c r="E68" s="15">
        <f aca="true" t="shared" si="26" ref="E68:AG68">E69</f>
        <v>0</v>
      </c>
      <c r="F68" s="15">
        <f t="shared" si="26"/>
        <v>0</v>
      </c>
      <c r="G68" s="15">
        <f t="shared" si="26"/>
        <v>0</v>
      </c>
      <c r="H68" s="15">
        <f t="shared" si="26"/>
        <v>0</v>
      </c>
      <c r="I68" s="15">
        <f t="shared" si="26"/>
        <v>0</v>
      </c>
      <c r="J68" s="15">
        <f t="shared" si="26"/>
        <v>0</v>
      </c>
      <c r="K68" s="15">
        <f t="shared" si="26"/>
        <v>0</v>
      </c>
      <c r="L68" s="15">
        <f t="shared" si="26"/>
        <v>0</v>
      </c>
      <c r="M68" s="15">
        <f t="shared" si="26"/>
        <v>0</v>
      </c>
      <c r="N68" s="15">
        <f t="shared" si="26"/>
        <v>0</v>
      </c>
      <c r="O68" s="15">
        <f t="shared" si="26"/>
        <v>0</v>
      </c>
      <c r="P68" s="15">
        <f t="shared" si="26"/>
        <v>0</v>
      </c>
      <c r="Q68" s="15">
        <f t="shared" si="26"/>
        <v>0</v>
      </c>
      <c r="R68" s="15">
        <f t="shared" si="26"/>
        <v>12.8</v>
      </c>
      <c r="S68" s="15">
        <f t="shared" si="26"/>
        <v>11.1</v>
      </c>
      <c r="T68" s="15">
        <f t="shared" si="26"/>
        <v>1.7</v>
      </c>
      <c r="U68" s="15">
        <f t="shared" si="26"/>
        <v>247</v>
      </c>
      <c r="V68" s="15">
        <f t="shared" si="26"/>
        <v>197.35</v>
      </c>
      <c r="W68" s="15">
        <f t="shared" si="26"/>
        <v>49.65</v>
      </c>
      <c r="X68" s="15">
        <f t="shared" si="26"/>
        <v>24.5</v>
      </c>
      <c r="Y68" s="15">
        <f t="shared" si="26"/>
        <v>19.8</v>
      </c>
      <c r="Z68" s="15">
        <f t="shared" si="26"/>
        <v>4.7</v>
      </c>
      <c r="AA68" s="15">
        <f t="shared" si="26"/>
        <v>1472.11</v>
      </c>
      <c r="AB68" s="15">
        <f t="shared" si="26"/>
        <v>1177.69</v>
      </c>
      <c r="AC68" s="15">
        <f t="shared" si="26"/>
        <v>294.42</v>
      </c>
      <c r="AD68" s="15">
        <f t="shared" si="26"/>
        <v>894.77</v>
      </c>
      <c r="AE68" s="15">
        <f t="shared" si="26"/>
        <v>222.17</v>
      </c>
      <c r="AF68" s="15">
        <f t="shared" si="26"/>
        <v>282.92</v>
      </c>
      <c r="AG68" s="15">
        <f t="shared" si="26"/>
        <v>72.25</v>
      </c>
      <c r="AH68" s="15">
        <f aca="true" t="shared" si="27" ref="AH68:AO68">AH69</f>
        <v>68.27</v>
      </c>
      <c r="AI68" s="15">
        <f t="shared" si="27"/>
        <v>75.78</v>
      </c>
      <c r="AJ68" s="15">
        <f t="shared" si="27"/>
        <v>-7.51</v>
      </c>
      <c r="AK68" s="15">
        <f t="shared" si="27"/>
        <v>0</v>
      </c>
      <c r="AL68" s="15">
        <v>0</v>
      </c>
      <c r="AM68" s="15">
        <f t="shared" si="27"/>
        <v>3.7</v>
      </c>
      <c r="AN68" s="15">
        <v>3.7</v>
      </c>
      <c r="AO68" s="15">
        <f t="shared" si="27"/>
        <v>0</v>
      </c>
      <c r="AP68" s="15">
        <v>0</v>
      </c>
      <c r="AQ68" s="28"/>
      <c r="AR68" s="28"/>
      <c r="AS68" s="28"/>
      <c r="AT68" s="29" t="s">
        <v>123</v>
      </c>
    </row>
    <row r="69" spans="1:45" ht="24.75" customHeight="1">
      <c r="A69" s="22" t="s">
        <v>75</v>
      </c>
      <c r="B69" s="18">
        <f t="shared" si="0"/>
        <v>407.40999999999997</v>
      </c>
      <c r="C69" s="19">
        <v>330.46</v>
      </c>
      <c r="D69" s="19">
        <v>76.95</v>
      </c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>
        <v>12.8</v>
      </c>
      <c r="S69" s="19">
        <v>11.1</v>
      </c>
      <c r="T69" s="19">
        <f>ROUND(R69-S69,2)</f>
        <v>1.7</v>
      </c>
      <c r="U69" s="19">
        <v>247</v>
      </c>
      <c r="V69" s="19">
        <v>197.35</v>
      </c>
      <c r="W69" s="19">
        <f>ROUND(U69-V69,2)</f>
        <v>49.65</v>
      </c>
      <c r="X69" s="19">
        <v>24.5</v>
      </c>
      <c r="Y69" s="19">
        <v>19.8</v>
      </c>
      <c r="Z69" s="19">
        <f>ROUND(X69-Y69,2)</f>
        <v>4.7</v>
      </c>
      <c r="AA69" s="19">
        <v>1472.11</v>
      </c>
      <c r="AB69" s="19">
        <v>1177.69</v>
      </c>
      <c r="AC69" s="19">
        <v>294.42</v>
      </c>
      <c r="AD69" s="19">
        <v>894.77</v>
      </c>
      <c r="AE69" s="19">
        <v>222.17</v>
      </c>
      <c r="AF69" s="19">
        <v>282.92</v>
      </c>
      <c r="AG69" s="19">
        <v>72.25</v>
      </c>
      <c r="AH69" s="19">
        <v>68.27</v>
      </c>
      <c r="AI69" s="19">
        <v>75.78</v>
      </c>
      <c r="AJ69" s="19">
        <f>ROUND(AH69-AI69,2)</f>
        <v>-7.51</v>
      </c>
      <c r="AK69" s="21">
        <v>0</v>
      </c>
      <c r="AL69" s="19">
        <v>0</v>
      </c>
      <c r="AM69" s="19">
        <v>3.7</v>
      </c>
      <c r="AN69" s="19">
        <v>3.7</v>
      </c>
      <c r="AO69" s="19">
        <v>0</v>
      </c>
      <c r="AP69" s="19">
        <v>0</v>
      </c>
      <c r="AQ69" s="28" t="s">
        <v>116</v>
      </c>
      <c r="AR69" s="28" t="s">
        <v>113</v>
      </c>
      <c r="AS69" s="28" t="s">
        <v>114</v>
      </c>
    </row>
    <row r="70" spans="1:46" s="5" customFormat="1" ht="24.75" customHeight="1">
      <c r="A70" s="9" t="s">
        <v>92</v>
      </c>
      <c r="B70" s="14">
        <f aca="true" t="shared" si="28" ref="B70:B86">C70+D70</f>
        <v>722</v>
      </c>
      <c r="C70" s="15">
        <v>634.68</v>
      </c>
      <c r="D70" s="15">
        <v>87.32</v>
      </c>
      <c r="E70" s="15">
        <f aca="true" t="shared" si="29" ref="E70:AG70">E71</f>
        <v>0</v>
      </c>
      <c r="F70" s="15">
        <f t="shared" si="29"/>
        <v>0</v>
      </c>
      <c r="G70" s="15">
        <f t="shared" si="29"/>
        <v>0</v>
      </c>
      <c r="H70" s="15">
        <f t="shared" si="29"/>
        <v>0</v>
      </c>
      <c r="I70" s="15">
        <f t="shared" si="29"/>
        <v>0</v>
      </c>
      <c r="J70" s="15">
        <f t="shared" si="29"/>
        <v>0</v>
      </c>
      <c r="K70" s="15">
        <f t="shared" si="29"/>
        <v>0</v>
      </c>
      <c r="L70" s="15">
        <f t="shared" si="29"/>
        <v>0</v>
      </c>
      <c r="M70" s="15">
        <f t="shared" si="29"/>
        <v>0</v>
      </c>
      <c r="N70" s="15">
        <f t="shared" si="29"/>
        <v>0</v>
      </c>
      <c r="O70" s="15">
        <f t="shared" si="29"/>
        <v>0</v>
      </c>
      <c r="P70" s="15">
        <f t="shared" si="29"/>
        <v>0</v>
      </c>
      <c r="Q70" s="15">
        <f t="shared" si="29"/>
        <v>0</v>
      </c>
      <c r="R70" s="15">
        <f t="shared" si="29"/>
        <v>17.6</v>
      </c>
      <c r="S70" s="15">
        <f t="shared" si="29"/>
        <v>15.26</v>
      </c>
      <c r="T70" s="15">
        <f t="shared" si="29"/>
        <v>2.34</v>
      </c>
      <c r="U70" s="15">
        <f t="shared" si="29"/>
        <v>315.5</v>
      </c>
      <c r="V70" s="15">
        <f t="shared" si="29"/>
        <v>252.08</v>
      </c>
      <c r="W70" s="15">
        <f t="shared" si="29"/>
        <v>63.42</v>
      </c>
      <c r="X70" s="15">
        <f t="shared" si="29"/>
        <v>32.5</v>
      </c>
      <c r="Y70" s="15">
        <f t="shared" si="29"/>
        <v>27</v>
      </c>
      <c r="Z70" s="15">
        <f t="shared" si="29"/>
        <v>5.5</v>
      </c>
      <c r="AA70" s="15">
        <f t="shared" si="29"/>
        <v>1737.04</v>
      </c>
      <c r="AB70" s="15">
        <f t="shared" si="29"/>
        <v>1389.63</v>
      </c>
      <c r="AC70" s="15">
        <f t="shared" si="29"/>
        <v>347.41</v>
      </c>
      <c r="AD70" s="15">
        <f t="shared" si="29"/>
        <v>821.76</v>
      </c>
      <c r="AE70" s="15">
        <f t="shared" si="29"/>
        <v>265.59</v>
      </c>
      <c r="AF70" s="15">
        <f t="shared" si="29"/>
        <v>567.87</v>
      </c>
      <c r="AG70" s="15">
        <f t="shared" si="29"/>
        <v>81.82</v>
      </c>
      <c r="AH70" s="15">
        <f aca="true" t="shared" si="30" ref="AH70:AO70">AH71</f>
        <v>440.65</v>
      </c>
      <c r="AI70" s="15">
        <f t="shared" si="30"/>
        <v>489.12</v>
      </c>
      <c r="AJ70" s="15">
        <f t="shared" si="30"/>
        <v>-48.47</v>
      </c>
      <c r="AK70" s="15">
        <f t="shared" si="30"/>
        <v>7.89</v>
      </c>
      <c r="AL70" s="15">
        <v>7.89</v>
      </c>
      <c r="AM70" s="15">
        <f t="shared" si="30"/>
        <v>37.63</v>
      </c>
      <c r="AN70" s="15">
        <v>37.63</v>
      </c>
      <c r="AO70" s="15">
        <f t="shared" si="30"/>
        <v>4</v>
      </c>
      <c r="AP70" s="15">
        <v>4</v>
      </c>
      <c r="AQ70" s="28"/>
      <c r="AR70" s="28"/>
      <c r="AS70" s="28"/>
      <c r="AT70" s="29" t="s">
        <v>121</v>
      </c>
    </row>
    <row r="71" spans="1:45" ht="24.75" customHeight="1">
      <c r="A71" s="22" t="s">
        <v>76</v>
      </c>
      <c r="B71" s="18">
        <f t="shared" si="28"/>
        <v>722</v>
      </c>
      <c r="C71" s="19">
        <v>634.68</v>
      </c>
      <c r="D71" s="19">
        <v>87.32</v>
      </c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>
        <v>17.6</v>
      </c>
      <c r="S71" s="19">
        <v>15.26</v>
      </c>
      <c r="T71" s="19">
        <f>ROUND(R71-S71,2)</f>
        <v>2.34</v>
      </c>
      <c r="U71" s="19">
        <v>315.5</v>
      </c>
      <c r="V71" s="19">
        <v>252.08</v>
      </c>
      <c r="W71" s="19">
        <f>ROUND(U71-V71,2)</f>
        <v>63.42</v>
      </c>
      <c r="X71" s="19">
        <v>32.5</v>
      </c>
      <c r="Y71" s="19">
        <v>27</v>
      </c>
      <c r="Z71" s="19">
        <f>ROUND(X71-Y71,2)</f>
        <v>5.5</v>
      </c>
      <c r="AA71" s="19">
        <v>1737.04</v>
      </c>
      <c r="AB71" s="19">
        <v>1389.63</v>
      </c>
      <c r="AC71" s="19">
        <v>347.41</v>
      </c>
      <c r="AD71" s="19">
        <v>821.76</v>
      </c>
      <c r="AE71" s="19">
        <v>265.59</v>
      </c>
      <c r="AF71" s="19">
        <v>567.87</v>
      </c>
      <c r="AG71" s="19">
        <v>81.82</v>
      </c>
      <c r="AH71" s="19">
        <v>440.65</v>
      </c>
      <c r="AI71" s="19">
        <v>489.12</v>
      </c>
      <c r="AJ71" s="19">
        <f>ROUND(AH71-AI71,2)</f>
        <v>-48.47</v>
      </c>
      <c r="AK71" s="21">
        <v>7.89</v>
      </c>
      <c r="AL71" s="19">
        <v>7.89</v>
      </c>
      <c r="AM71" s="19">
        <v>37.63</v>
      </c>
      <c r="AN71" s="19">
        <v>37.63</v>
      </c>
      <c r="AO71" s="19">
        <v>4</v>
      </c>
      <c r="AP71" s="19">
        <v>4</v>
      </c>
      <c r="AQ71" s="28" t="s">
        <v>116</v>
      </c>
      <c r="AR71" s="28" t="s">
        <v>113</v>
      </c>
      <c r="AS71" s="28" t="s">
        <v>114</v>
      </c>
    </row>
    <row r="72" spans="1:46" s="5" customFormat="1" ht="24.75" customHeight="1">
      <c r="A72" s="9" t="s">
        <v>93</v>
      </c>
      <c r="B72" s="14">
        <f t="shared" si="28"/>
        <v>434.39</v>
      </c>
      <c r="C72" s="15">
        <v>362.07</v>
      </c>
      <c r="D72" s="15">
        <v>72.32</v>
      </c>
      <c r="E72" s="15">
        <f aca="true" t="shared" si="31" ref="E72:AG72">E73</f>
        <v>0</v>
      </c>
      <c r="F72" s="15">
        <f t="shared" si="31"/>
        <v>0</v>
      </c>
      <c r="G72" s="15">
        <f t="shared" si="31"/>
        <v>0</v>
      </c>
      <c r="H72" s="15">
        <f t="shared" si="31"/>
        <v>0</v>
      </c>
      <c r="I72" s="15">
        <f t="shared" si="31"/>
        <v>0</v>
      </c>
      <c r="J72" s="15">
        <f t="shared" si="31"/>
        <v>0</v>
      </c>
      <c r="K72" s="15">
        <f t="shared" si="31"/>
        <v>0</v>
      </c>
      <c r="L72" s="15">
        <f t="shared" si="31"/>
        <v>0</v>
      </c>
      <c r="M72" s="15">
        <f t="shared" si="31"/>
        <v>0</v>
      </c>
      <c r="N72" s="15">
        <f t="shared" si="31"/>
        <v>0</v>
      </c>
      <c r="O72" s="15">
        <f t="shared" si="31"/>
        <v>0</v>
      </c>
      <c r="P72" s="15">
        <f t="shared" si="31"/>
        <v>0</v>
      </c>
      <c r="Q72" s="15">
        <f t="shared" si="31"/>
        <v>0</v>
      </c>
      <c r="R72" s="15">
        <f t="shared" si="31"/>
        <v>12</v>
      </c>
      <c r="S72" s="15">
        <f t="shared" si="31"/>
        <v>10.4</v>
      </c>
      <c r="T72" s="15">
        <f t="shared" si="31"/>
        <v>1.6</v>
      </c>
      <c r="U72" s="15">
        <f t="shared" si="31"/>
        <v>231.5</v>
      </c>
      <c r="V72" s="15">
        <f t="shared" si="31"/>
        <v>184.97</v>
      </c>
      <c r="W72" s="15">
        <f t="shared" si="31"/>
        <v>46.53</v>
      </c>
      <c r="X72" s="15">
        <f t="shared" si="31"/>
        <v>23</v>
      </c>
      <c r="Y72" s="15">
        <f t="shared" si="31"/>
        <v>19.35</v>
      </c>
      <c r="Z72" s="15">
        <f t="shared" si="31"/>
        <v>3.65</v>
      </c>
      <c r="AA72" s="15">
        <f t="shared" si="31"/>
        <v>1354.97</v>
      </c>
      <c r="AB72" s="15">
        <f t="shared" si="31"/>
        <v>1083.98</v>
      </c>
      <c r="AC72" s="15">
        <f t="shared" si="31"/>
        <v>270.99</v>
      </c>
      <c r="AD72" s="15">
        <f t="shared" si="31"/>
        <v>762.94</v>
      </c>
      <c r="AE72" s="15">
        <f t="shared" si="31"/>
        <v>202.32</v>
      </c>
      <c r="AF72" s="15">
        <f t="shared" si="31"/>
        <v>321.04</v>
      </c>
      <c r="AG72" s="15">
        <f t="shared" si="31"/>
        <v>68.67</v>
      </c>
      <c r="AH72" s="15">
        <f aca="true" t="shared" si="32" ref="AH72:AO72">AH73</f>
        <v>98.14</v>
      </c>
      <c r="AI72" s="15">
        <f t="shared" si="32"/>
        <v>108.94</v>
      </c>
      <c r="AJ72" s="15">
        <f t="shared" si="32"/>
        <v>-10.8</v>
      </c>
      <c r="AK72" s="15">
        <f t="shared" si="32"/>
        <v>0</v>
      </c>
      <c r="AL72" s="15">
        <v>0</v>
      </c>
      <c r="AM72" s="15">
        <f t="shared" si="32"/>
        <v>3.7</v>
      </c>
      <c r="AN72" s="15">
        <v>3.7</v>
      </c>
      <c r="AO72" s="15">
        <f t="shared" si="32"/>
        <v>0</v>
      </c>
      <c r="AP72" s="15">
        <v>0</v>
      </c>
      <c r="AQ72" s="28"/>
      <c r="AR72" s="28"/>
      <c r="AS72" s="28"/>
      <c r="AT72" s="29" t="s">
        <v>124</v>
      </c>
    </row>
    <row r="73" spans="1:45" ht="24.75" customHeight="1">
      <c r="A73" s="22" t="s">
        <v>77</v>
      </c>
      <c r="B73" s="18">
        <f t="shared" si="28"/>
        <v>434.39</v>
      </c>
      <c r="C73" s="19">
        <v>362.07</v>
      </c>
      <c r="D73" s="19">
        <v>72.32</v>
      </c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>
        <v>12</v>
      </c>
      <c r="S73" s="19">
        <v>10.4</v>
      </c>
      <c r="T73" s="19">
        <f>ROUND(R73-S73,2)</f>
        <v>1.6</v>
      </c>
      <c r="U73" s="19">
        <v>231.5</v>
      </c>
      <c r="V73" s="19">
        <v>184.97</v>
      </c>
      <c r="W73" s="19">
        <f>ROUND(U73-V73,2)</f>
        <v>46.53</v>
      </c>
      <c r="X73" s="19">
        <v>23</v>
      </c>
      <c r="Y73" s="19">
        <v>19.35</v>
      </c>
      <c r="Z73" s="19">
        <f>ROUND(X73-Y73,2)</f>
        <v>3.65</v>
      </c>
      <c r="AA73" s="19">
        <v>1354.97</v>
      </c>
      <c r="AB73" s="19">
        <v>1083.98</v>
      </c>
      <c r="AC73" s="19">
        <v>270.99</v>
      </c>
      <c r="AD73" s="19">
        <v>762.94</v>
      </c>
      <c r="AE73" s="19">
        <v>202.32</v>
      </c>
      <c r="AF73" s="19">
        <v>321.04</v>
      </c>
      <c r="AG73" s="19">
        <v>68.67</v>
      </c>
      <c r="AH73" s="19">
        <v>98.14</v>
      </c>
      <c r="AI73" s="19">
        <v>108.94</v>
      </c>
      <c r="AJ73" s="19">
        <f>ROUND(AH73-AI73,2)</f>
        <v>-10.8</v>
      </c>
      <c r="AK73" s="21">
        <v>0</v>
      </c>
      <c r="AL73" s="19">
        <v>0</v>
      </c>
      <c r="AM73" s="19">
        <v>3.7</v>
      </c>
      <c r="AN73" s="19">
        <v>3.7</v>
      </c>
      <c r="AO73" s="19">
        <v>0</v>
      </c>
      <c r="AP73" s="19">
        <v>0</v>
      </c>
      <c r="AQ73" s="28" t="s">
        <v>116</v>
      </c>
      <c r="AR73" s="28" t="s">
        <v>113</v>
      </c>
      <c r="AS73" s="28" t="s">
        <v>114</v>
      </c>
    </row>
    <row r="74" spans="1:46" s="5" customFormat="1" ht="24.75" customHeight="1">
      <c r="A74" s="9" t="s">
        <v>126</v>
      </c>
      <c r="B74" s="14">
        <f t="shared" si="28"/>
        <v>407.34999999999997</v>
      </c>
      <c r="C74" s="15">
        <v>346.4</v>
      </c>
      <c r="D74" s="15">
        <v>60.949999999999996</v>
      </c>
      <c r="E74" s="15">
        <f aca="true" t="shared" si="33" ref="E74:AG74">SUM(E75:E76)</f>
        <v>0</v>
      </c>
      <c r="F74" s="15">
        <f t="shared" si="33"/>
        <v>0</v>
      </c>
      <c r="G74" s="15">
        <f t="shared" si="33"/>
        <v>0</v>
      </c>
      <c r="H74" s="15">
        <f t="shared" si="33"/>
        <v>0</v>
      </c>
      <c r="I74" s="15">
        <f t="shared" si="33"/>
        <v>0</v>
      </c>
      <c r="J74" s="15">
        <f t="shared" si="33"/>
        <v>0</v>
      </c>
      <c r="K74" s="15">
        <f t="shared" si="33"/>
        <v>0</v>
      </c>
      <c r="L74" s="15">
        <f t="shared" si="33"/>
        <v>0</v>
      </c>
      <c r="M74" s="15">
        <f t="shared" si="33"/>
        <v>0</v>
      </c>
      <c r="N74" s="15">
        <f t="shared" si="33"/>
        <v>0</v>
      </c>
      <c r="O74" s="15">
        <f t="shared" si="33"/>
        <v>0</v>
      </c>
      <c r="P74" s="15">
        <f t="shared" si="33"/>
        <v>0</v>
      </c>
      <c r="Q74" s="15">
        <f t="shared" si="33"/>
        <v>0</v>
      </c>
      <c r="R74" s="15">
        <f t="shared" si="33"/>
        <v>17.6</v>
      </c>
      <c r="S74" s="15">
        <f t="shared" si="33"/>
        <v>15.26</v>
      </c>
      <c r="T74" s="15">
        <f t="shared" si="33"/>
        <v>2.34</v>
      </c>
      <c r="U74" s="15">
        <f t="shared" si="33"/>
        <v>318.5</v>
      </c>
      <c r="V74" s="15">
        <f t="shared" si="33"/>
        <v>254.48999999999998</v>
      </c>
      <c r="W74" s="15">
        <f t="shared" si="33"/>
        <v>64.00999999999999</v>
      </c>
      <c r="X74" s="15">
        <f t="shared" si="33"/>
        <v>31.5</v>
      </c>
      <c r="Y74" s="15">
        <f t="shared" si="33"/>
        <v>28.5</v>
      </c>
      <c r="Z74" s="15">
        <f t="shared" si="33"/>
        <v>3</v>
      </c>
      <c r="AA74" s="15">
        <f t="shared" si="33"/>
        <v>1865.66</v>
      </c>
      <c r="AB74" s="15">
        <f t="shared" si="33"/>
        <v>1492.5200000000002</v>
      </c>
      <c r="AC74" s="15">
        <f t="shared" si="33"/>
        <v>373.14000000000004</v>
      </c>
      <c r="AD74" s="15">
        <f t="shared" si="33"/>
        <v>1211.79</v>
      </c>
      <c r="AE74" s="15">
        <f t="shared" si="33"/>
        <v>315.19</v>
      </c>
      <c r="AF74" s="15">
        <f t="shared" si="33"/>
        <v>280.72999999999996</v>
      </c>
      <c r="AG74" s="15">
        <f t="shared" si="33"/>
        <v>57.95</v>
      </c>
      <c r="AH74" s="15">
        <f aca="true" t="shared" si="34" ref="AH74:AO74">SUM(AH75:AH76)</f>
        <v>239.83</v>
      </c>
      <c r="AI74" s="15">
        <f t="shared" si="34"/>
        <v>266.21</v>
      </c>
      <c r="AJ74" s="15">
        <f t="shared" si="34"/>
        <v>-26.38</v>
      </c>
      <c r="AK74" s="15">
        <f t="shared" si="34"/>
        <v>0</v>
      </c>
      <c r="AL74" s="15">
        <v>0</v>
      </c>
      <c r="AM74" s="15">
        <f t="shared" si="34"/>
        <v>25.7</v>
      </c>
      <c r="AN74" s="15">
        <v>25.7</v>
      </c>
      <c r="AO74" s="15">
        <f t="shared" si="34"/>
        <v>0</v>
      </c>
      <c r="AP74" s="15">
        <v>0</v>
      </c>
      <c r="AQ74" s="28"/>
      <c r="AR74" s="28"/>
      <c r="AS74" s="28"/>
      <c r="AT74" s="29" t="s">
        <v>125</v>
      </c>
    </row>
    <row r="75" spans="1:45" ht="24.75" customHeight="1">
      <c r="A75" s="22" t="s">
        <v>78</v>
      </c>
      <c r="B75" s="18">
        <f t="shared" si="28"/>
        <v>432.44</v>
      </c>
      <c r="C75" s="19">
        <v>365.12</v>
      </c>
      <c r="D75" s="19">
        <v>67.32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>
        <v>16.8</v>
      </c>
      <c r="S75" s="19">
        <v>14.57</v>
      </c>
      <c r="T75" s="19">
        <f>ROUND(R75-S75,2)</f>
        <v>2.23</v>
      </c>
      <c r="U75" s="19">
        <v>305</v>
      </c>
      <c r="V75" s="19">
        <v>243.7</v>
      </c>
      <c r="W75" s="19">
        <f>ROUND(U75-V75,2)</f>
        <v>61.3</v>
      </c>
      <c r="X75" s="19">
        <v>30.5</v>
      </c>
      <c r="Y75" s="19">
        <v>27.9</v>
      </c>
      <c r="Z75" s="19">
        <f>ROUND(X75-Y75,2)</f>
        <v>2.6</v>
      </c>
      <c r="AA75" s="19">
        <v>1832.68</v>
      </c>
      <c r="AB75" s="19">
        <v>1466.14</v>
      </c>
      <c r="AC75" s="19">
        <v>366.54</v>
      </c>
      <c r="AD75" s="19">
        <v>1163.87</v>
      </c>
      <c r="AE75" s="19">
        <v>301.82</v>
      </c>
      <c r="AF75" s="19">
        <v>302.27</v>
      </c>
      <c r="AG75" s="19">
        <v>64.72</v>
      </c>
      <c r="AH75" s="19">
        <v>239.83</v>
      </c>
      <c r="AI75" s="19">
        <v>266.21</v>
      </c>
      <c r="AJ75" s="19">
        <f>ROUND(AH75-AI75,2)</f>
        <v>-26.38</v>
      </c>
      <c r="AK75" s="21">
        <v>0</v>
      </c>
      <c r="AL75" s="19">
        <v>0</v>
      </c>
      <c r="AM75" s="19">
        <v>25.7</v>
      </c>
      <c r="AN75" s="19">
        <v>25.7</v>
      </c>
      <c r="AO75" s="19">
        <v>0</v>
      </c>
      <c r="AP75" s="19">
        <v>0</v>
      </c>
      <c r="AQ75" s="28" t="s">
        <v>116</v>
      </c>
      <c r="AR75" s="28" t="s">
        <v>113</v>
      </c>
      <c r="AS75" s="28" t="s">
        <v>114</v>
      </c>
    </row>
    <row r="76" spans="1:45" ht="24.75" customHeight="1">
      <c r="A76" s="23" t="s">
        <v>79</v>
      </c>
      <c r="B76" s="18">
        <f t="shared" si="28"/>
        <v>-25.09</v>
      </c>
      <c r="C76" s="19">
        <v>-18.72</v>
      </c>
      <c r="D76" s="19">
        <v>-6.37</v>
      </c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>
        <v>0.8</v>
      </c>
      <c r="S76" s="19">
        <v>0.69</v>
      </c>
      <c r="T76" s="19">
        <f>ROUND(R76-S76,2)</f>
        <v>0.11</v>
      </c>
      <c r="U76" s="19">
        <v>13.5</v>
      </c>
      <c r="V76" s="19">
        <v>10.79</v>
      </c>
      <c r="W76" s="19">
        <f>ROUND(U76-V76,2)</f>
        <v>2.71</v>
      </c>
      <c r="X76" s="19">
        <v>1</v>
      </c>
      <c r="Y76" s="19">
        <v>0.6</v>
      </c>
      <c r="Z76" s="19">
        <f>ROUND(X76-Y76,2)</f>
        <v>0.4</v>
      </c>
      <c r="AA76" s="19">
        <v>32.98</v>
      </c>
      <c r="AB76" s="19">
        <v>26.38</v>
      </c>
      <c r="AC76" s="19">
        <v>6.6</v>
      </c>
      <c r="AD76" s="19">
        <v>47.92</v>
      </c>
      <c r="AE76" s="19">
        <v>13.37</v>
      </c>
      <c r="AF76" s="19">
        <v>-21.54</v>
      </c>
      <c r="AG76" s="19">
        <v>-6.77</v>
      </c>
      <c r="AH76" s="19">
        <v>0</v>
      </c>
      <c r="AI76" s="19">
        <v>0</v>
      </c>
      <c r="AJ76" s="19">
        <f>ROUND(AH76-AI76,2)</f>
        <v>0</v>
      </c>
      <c r="AK76" s="21">
        <v>0</v>
      </c>
      <c r="AL76" s="19">
        <v>0</v>
      </c>
      <c r="AM76" s="19">
        <v>0</v>
      </c>
      <c r="AN76" s="19">
        <v>0</v>
      </c>
      <c r="AO76" s="19"/>
      <c r="AP76" s="19"/>
      <c r="AQ76" s="28" t="s">
        <v>116</v>
      </c>
      <c r="AR76" s="28" t="s">
        <v>113</v>
      </c>
      <c r="AS76" s="28" t="s">
        <v>114</v>
      </c>
    </row>
    <row r="77" spans="1:46" ht="24.75" customHeight="1">
      <c r="A77" s="26" t="s">
        <v>94</v>
      </c>
      <c r="B77" s="14">
        <f t="shared" si="28"/>
        <v>473.78999999999996</v>
      </c>
      <c r="C77" s="15">
        <v>400.52</v>
      </c>
      <c r="D77" s="15">
        <v>73.27</v>
      </c>
      <c r="E77" s="15">
        <f aca="true" t="shared" si="35" ref="E77:AG77">E78</f>
        <v>0</v>
      </c>
      <c r="F77" s="15">
        <f t="shared" si="35"/>
        <v>0</v>
      </c>
      <c r="G77" s="15">
        <f t="shared" si="35"/>
        <v>0</v>
      </c>
      <c r="H77" s="15">
        <f t="shared" si="35"/>
        <v>0</v>
      </c>
      <c r="I77" s="15">
        <f t="shared" si="35"/>
        <v>0</v>
      </c>
      <c r="J77" s="15">
        <f t="shared" si="35"/>
        <v>0</v>
      </c>
      <c r="K77" s="15">
        <f t="shared" si="35"/>
        <v>0</v>
      </c>
      <c r="L77" s="15">
        <f t="shared" si="35"/>
        <v>0</v>
      </c>
      <c r="M77" s="15">
        <f t="shared" si="35"/>
        <v>0</v>
      </c>
      <c r="N77" s="15">
        <f t="shared" si="35"/>
        <v>0</v>
      </c>
      <c r="O77" s="15">
        <f t="shared" si="35"/>
        <v>0</v>
      </c>
      <c r="P77" s="15">
        <f t="shared" si="35"/>
        <v>0</v>
      </c>
      <c r="Q77" s="15">
        <f t="shared" si="35"/>
        <v>0</v>
      </c>
      <c r="R77" s="15">
        <f t="shared" si="35"/>
        <v>18.4</v>
      </c>
      <c r="S77" s="15">
        <f t="shared" si="35"/>
        <v>15.95</v>
      </c>
      <c r="T77" s="15">
        <f t="shared" si="35"/>
        <v>2.45</v>
      </c>
      <c r="U77" s="15">
        <f t="shared" si="35"/>
        <v>350</v>
      </c>
      <c r="V77" s="15">
        <f t="shared" si="35"/>
        <v>279.65</v>
      </c>
      <c r="W77" s="15">
        <f t="shared" si="35"/>
        <v>70.35</v>
      </c>
      <c r="X77" s="15">
        <f t="shared" si="35"/>
        <v>35</v>
      </c>
      <c r="Y77" s="15">
        <f t="shared" si="35"/>
        <v>30.6</v>
      </c>
      <c r="Z77" s="15">
        <f t="shared" si="35"/>
        <v>4.4</v>
      </c>
      <c r="AA77" s="15">
        <f t="shared" si="35"/>
        <v>1809.09</v>
      </c>
      <c r="AB77" s="15">
        <f t="shared" si="35"/>
        <v>1447.27</v>
      </c>
      <c r="AC77" s="15">
        <f t="shared" si="35"/>
        <v>361.82</v>
      </c>
      <c r="AD77" s="15">
        <f t="shared" si="35"/>
        <v>1117.44</v>
      </c>
      <c r="AE77" s="15">
        <f t="shared" si="35"/>
        <v>292.95</v>
      </c>
      <c r="AF77" s="15">
        <f t="shared" si="35"/>
        <v>329.83</v>
      </c>
      <c r="AG77" s="15">
        <f t="shared" si="35"/>
        <v>68.87</v>
      </c>
      <c r="AH77" s="15">
        <f aca="true" t="shared" si="36" ref="AH77:AO77">AH78</f>
        <v>354.77</v>
      </c>
      <c r="AI77" s="15">
        <f t="shared" si="36"/>
        <v>393.79</v>
      </c>
      <c r="AJ77" s="15">
        <f t="shared" si="36"/>
        <v>-39.02</v>
      </c>
      <c r="AK77" s="15">
        <f t="shared" si="36"/>
        <v>0</v>
      </c>
      <c r="AL77" s="15">
        <v>0</v>
      </c>
      <c r="AM77" s="15">
        <f t="shared" si="36"/>
        <v>33.91</v>
      </c>
      <c r="AN77" s="15">
        <v>33.91</v>
      </c>
      <c r="AO77" s="15">
        <f t="shared" si="36"/>
        <v>3</v>
      </c>
      <c r="AP77" s="15">
        <v>3</v>
      </c>
      <c r="AQ77" s="28"/>
      <c r="AR77" s="28"/>
      <c r="AS77" s="28"/>
      <c r="AT77" s="30" t="s">
        <v>124</v>
      </c>
    </row>
    <row r="78" spans="1:45" ht="24.75" customHeight="1">
      <c r="A78" s="22" t="s">
        <v>80</v>
      </c>
      <c r="B78" s="18">
        <f t="shared" si="28"/>
        <v>473.78999999999996</v>
      </c>
      <c r="C78" s="19">
        <v>400.52</v>
      </c>
      <c r="D78" s="19">
        <v>73.27</v>
      </c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>
        <v>18.4</v>
      </c>
      <c r="S78" s="19">
        <v>15.95</v>
      </c>
      <c r="T78" s="19">
        <f>ROUND(R78-S78,2)</f>
        <v>2.45</v>
      </c>
      <c r="U78" s="19">
        <v>350</v>
      </c>
      <c r="V78" s="19">
        <v>279.65</v>
      </c>
      <c r="W78" s="19">
        <f>ROUND(U78-V78,2)</f>
        <v>70.35</v>
      </c>
      <c r="X78" s="19">
        <v>35</v>
      </c>
      <c r="Y78" s="19">
        <v>30.6</v>
      </c>
      <c r="Z78" s="19">
        <f>ROUND(X78-Y78,2)</f>
        <v>4.4</v>
      </c>
      <c r="AA78" s="19">
        <v>1809.09</v>
      </c>
      <c r="AB78" s="19">
        <v>1447.27</v>
      </c>
      <c r="AC78" s="19">
        <v>361.82</v>
      </c>
      <c r="AD78" s="19">
        <v>1117.44</v>
      </c>
      <c r="AE78" s="19">
        <v>292.95</v>
      </c>
      <c r="AF78" s="19">
        <v>329.83</v>
      </c>
      <c r="AG78" s="19">
        <v>68.87</v>
      </c>
      <c r="AH78" s="19">
        <v>354.77</v>
      </c>
      <c r="AI78" s="19">
        <v>393.79</v>
      </c>
      <c r="AJ78" s="19">
        <f>ROUND(AH78-AI78,2)</f>
        <v>-39.02</v>
      </c>
      <c r="AK78" s="21">
        <v>0</v>
      </c>
      <c r="AL78" s="19">
        <v>0</v>
      </c>
      <c r="AM78" s="19">
        <v>33.91</v>
      </c>
      <c r="AN78" s="19">
        <v>33.91</v>
      </c>
      <c r="AO78" s="19">
        <v>3</v>
      </c>
      <c r="AP78" s="19">
        <v>3</v>
      </c>
      <c r="AQ78" s="28" t="s">
        <v>116</v>
      </c>
      <c r="AR78" s="28" t="s">
        <v>113</v>
      </c>
      <c r="AS78" s="28" t="s">
        <v>114</v>
      </c>
    </row>
    <row r="79" spans="1:46" s="5" customFormat="1" ht="24.75" customHeight="1">
      <c r="A79" s="9" t="s">
        <v>96</v>
      </c>
      <c r="B79" s="14">
        <f t="shared" si="28"/>
        <v>320.92</v>
      </c>
      <c r="C79" s="15">
        <v>278.16</v>
      </c>
      <c r="D79" s="15">
        <v>42.76</v>
      </c>
      <c r="E79" s="15">
        <f aca="true" t="shared" si="37" ref="E79:AG79">E80</f>
        <v>0</v>
      </c>
      <c r="F79" s="15">
        <f t="shared" si="37"/>
        <v>0</v>
      </c>
      <c r="G79" s="15">
        <f t="shared" si="37"/>
        <v>0</v>
      </c>
      <c r="H79" s="15">
        <f t="shared" si="37"/>
        <v>0</v>
      </c>
      <c r="I79" s="15">
        <f t="shared" si="37"/>
        <v>0</v>
      </c>
      <c r="J79" s="15">
        <f t="shared" si="37"/>
        <v>0</v>
      </c>
      <c r="K79" s="15">
        <f t="shared" si="37"/>
        <v>0</v>
      </c>
      <c r="L79" s="15">
        <f t="shared" si="37"/>
        <v>0</v>
      </c>
      <c r="M79" s="15">
        <f t="shared" si="37"/>
        <v>0</v>
      </c>
      <c r="N79" s="15">
        <f t="shared" si="37"/>
        <v>0</v>
      </c>
      <c r="O79" s="15">
        <f t="shared" si="37"/>
        <v>0</v>
      </c>
      <c r="P79" s="15">
        <f t="shared" si="37"/>
        <v>0</v>
      </c>
      <c r="Q79" s="15">
        <f t="shared" si="37"/>
        <v>0</v>
      </c>
      <c r="R79" s="15">
        <f t="shared" si="37"/>
        <v>9.6</v>
      </c>
      <c r="S79" s="15">
        <f t="shared" si="37"/>
        <v>8.32</v>
      </c>
      <c r="T79" s="15">
        <f t="shared" si="37"/>
        <v>1.28</v>
      </c>
      <c r="U79" s="15">
        <f t="shared" si="37"/>
        <v>173</v>
      </c>
      <c r="V79" s="15">
        <f t="shared" si="37"/>
        <v>138.23</v>
      </c>
      <c r="W79" s="15">
        <f t="shared" si="37"/>
        <v>34.77</v>
      </c>
      <c r="X79" s="15">
        <f t="shared" si="37"/>
        <v>17</v>
      </c>
      <c r="Y79" s="15">
        <f t="shared" si="37"/>
        <v>14.85</v>
      </c>
      <c r="Z79" s="15">
        <f t="shared" si="37"/>
        <v>2.15</v>
      </c>
      <c r="AA79" s="15">
        <f t="shared" si="37"/>
        <v>1047.95</v>
      </c>
      <c r="AB79" s="15">
        <f t="shared" si="37"/>
        <v>838.36</v>
      </c>
      <c r="AC79" s="15">
        <f t="shared" si="37"/>
        <v>209.59</v>
      </c>
      <c r="AD79" s="15">
        <f t="shared" si="37"/>
        <v>628.62</v>
      </c>
      <c r="AE79" s="15">
        <f t="shared" si="37"/>
        <v>168.98</v>
      </c>
      <c r="AF79" s="15">
        <f t="shared" si="37"/>
        <v>209.74</v>
      </c>
      <c r="AG79" s="15">
        <f t="shared" si="37"/>
        <v>40.61</v>
      </c>
      <c r="AH79" s="15">
        <f aca="true" t="shared" si="38" ref="AH79:AO79">AH80</f>
        <v>115.76</v>
      </c>
      <c r="AI79" s="15">
        <f t="shared" si="38"/>
        <v>128.49</v>
      </c>
      <c r="AJ79" s="15">
        <f t="shared" si="38"/>
        <v>-12.73</v>
      </c>
      <c r="AK79" s="15">
        <f t="shared" si="38"/>
        <v>0</v>
      </c>
      <c r="AL79" s="15">
        <v>0</v>
      </c>
      <c r="AM79" s="15">
        <f t="shared" si="38"/>
        <v>38.1</v>
      </c>
      <c r="AN79" s="15">
        <v>38.1</v>
      </c>
      <c r="AO79" s="15">
        <f t="shared" si="38"/>
        <v>7</v>
      </c>
      <c r="AP79" s="15">
        <v>7</v>
      </c>
      <c r="AQ79" s="28"/>
      <c r="AR79" s="28"/>
      <c r="AS79" s="28"/>
      <c r="AT79" s="29" t="s">
        <v>124</v>
      </c>
    </row>
    <row r="80" spans="1:45" ht="24.75" customHeight="1">
      <c r="A80" s="22" t="s">
        <v>81</v>
      </c>
      <c r="B80" s="18">
        <f t="shared" si="28"/>
        <v>320.92</v>
      </c>
      <c r="C80" s="19">
        <v>278.16</v>
      </c>
      <c r="D80" s="19">
        <v>42.76</v>
      </c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>
        <v>9.6</v>
      </c>
      <c r="S80" s="19">
        <v>8.32</v>
      </c>
      <c r="T80" s="19">
        <f>ROUND(R80-S80,2)</f>
        <v>1.28</v>
      </c>
      <c r="U80" s="19">
        <v>173</v>
      </c>
      <c r="V80" s="19">
        <v>138.23</v>
      </c>
      <c r="W80" s="19">
        <f>ROUND(U80-V80,2)</f>
        <v>34.77</v>
      </c>
      <c r="X80" s="19">
        <v>17</v>
      </c>
      <c r="Y80" s="19">
        <v>14.85</v>
      </c>
      <c r="Z80" s="19">
        <f>ROUND(X80-Y80,2)</f>
        <v>2.15</v>
      </c>
      <c r="AA80" s="19">
        <v>1047.95</v>
      </c>
      <c r="AB80" s="19">
        <v>838.36</v>
      </c>
      <c r="AC80" s="19">
        <v>209.59</v>
      </c>
      <c r="AD80" s="19">
        <v>628.62</v>
      </c>
      <c r="AE80" s="19">
        <v>168.98</v>
      </c>
      <c r="AF80" s="19">
        <v>209.74</v>
      </c>
      <c r="AG80" s="19">
        <v>40.61</v>
      </c>
      <c r="AH80" s="19">
        <v>115.76</v>
      </c>
      <c r="AI80" s="19">
        <v>128.49</v>
      </c>
      <c r="AJ80" s="19">
        <f>ROUND(AH80-AI80,2)</f>
        <v>-12.73</v>
      </c>
      <c r="AK80" s="21">
        <v>0</v>
      </c>
      <c r="AL80" s="19">
        <v>0</v>
      </c>
      <c r="AM80" s="19">
        <v>38.1</v>
      </c>
      <c r="AN80" s="19">
        <v>38.1</v>
      </c>
      <c r="AO80" s="19">
        <v>7</v>
      </c>
      <c r="AP80" s="19">
        <v>7</v>
      </c>
      <c r="AQ80" s="28" t="s">
        <v>116</v>
      </c>
      <c r="AR80" s="28" t="s">
        <v>113</v>
      </c>
      <c r="AS80" s="28" t="s">
        <v>114</v>
      </c>
    </row>
    <row r="81" spans="1:46" s="5" customFormat="1" ht="24.75" customHeight="1">
      <c r="A81" s="9" t="s">
        <v>97</v>
      </c>
      <c r="B81" s="14">
        <f t="shared" si="28"/>
        <v>543.77</v>
      </c>
      <c r="C81" s="15">
        <v>451.1</v>
      </c>
      <c r="D81" s="15">
        <v>92.67</v>
      </c>
      <c r="E81" s="15">
        <f aca="true" t="shared" si="39" ref="E81:AG81">E82</f>
        <v>0</v>
      </c>
      <c r="F81" s="15">
        <f t="shared" si="39"/>
        <v>0</v>
      </c>
      <c r="G81" s="15">
        <f t="shared" si="39"/>
        <v>0</v>
      </c>
      <c r="H81" s="15">
        <f t="shared" si="39"/>
        <v>0</v>
      </c>
      <c r="I81" s="15">
        <f t="shared" si="39"/>
        <v>0</v>
      </c>
      <c r="J81" s="15">
        <f t="shared" si="39"/>
        <v>0</v>
      </c>
      <c r="K81" s="15">
        <f t="shared" si="39"/>
        <v>0</v>
      </c>
      <c r="L81" s="15">
        <f t="shared" si="39"/>
        <v>0</v>
      </c>
      <c r="M81" s="15">
        <f t="shared" si="39"/>
        <v>0</v>
      </c>
      <c r="N81" s="15">
        <f t="shared" si="39"/>
        <v>0</v>
      </c>
      <c r="O81" s="15">
        <f t="shared" si="39"/>
        <v>0</v>
      </c>
      <c r="P81" s="15">
        <f t="shared" si="39"/>
        <v>0</v>
      </c>
      <c r="Q81" s="15">
        <f t="shared" si="39"/>
        <v>0</v>
      </c>
      <c r="R81" s="15">
        <f t="shared" si="39"/>
        <v>12</v>
      </c>
      <c r="S81" s="15">
        <f t="shared" si="39"/>
        <v>10.4</v>
      </c>
      <c r="T81" s="15">
        <f t="shared" si="39"/>
        <v>1.6</v>
      </c>
      <c r="U81" s="15">
        <f t="shared" si="39"/>
        <v>237.5</v>
      </c>
      <c r="V81" s="15">
        <f t="shared" si="39"/>
        <v>189.76</v>
      </c>
      <c r="W81" s="15">
        <f t="shared" si="39"/>
        <v>47.74</v>
      </c>
      <c r="X81" s="15">
        <f t="shared" si="39"/>
        <v>23.5</v>
      </c>
      <c r="Y81" s="15">
        <f t="shared" si="39"/>
        <v>17.1</v>
      </c>
      <c r="Z81" s="15">
        <f t="shared" si="39"/>
        <v>6.4</v>
      </c>
      <c r="AA81" s="15">
        <f t="shared" si="39"/>
        <v>1296.6</v>
      </c>
      <c r="AB81" s="15">
        <f t="shared" si="39"/>
        <v>1037.28</v>
      </c>
      <c r="AC81" s="15">
        <f t="shared" si="39"/>
        <v>259.32</v>
      </c>
      <c r="AD81" s="15">
        <f t="shared" si="39"/>
        <v>644.14</v>
      </c>
      <c r="AE81" s="15">
        <f t="shared" si="39"/>
        <v>173.05</v>
      </c>
      <c r="AF81" s="15">
        <f t="shared" si="39"/>
        <v>393.14</v>
      </c>
      <c r="AG81" s="15">
        <f t="shared" si="39"/>
        <v>86.27</v>
      </c>
      <c r="AH81" s="15">
        <f aca="true" t="shared" si="40" ref="AH81:AO81">AH82</f>
        <v>84.79</v>
      </c>
      <c r="AI81" s="15">
        <f t="shared" si="40"/>
        <v>94.12</v>
      </c>
      <c r="AJ81" s="15">
        <f t="shared" si="40"/>
        <v>-9.33</v>
      </c>
      <c r="AK81" s="15">
        <f t="shared" si="40"/>
        <v>1.05</v>
      </c>
      <c r="AL81" s="15">
        <v>1.05</v>
      </c>
      <c r="AM81" s="15">
        <f t="shared" si="40"/>
        <v>13.9</v>
      </c>
      <c r="AN81" s="15">
        <v>13.9</v>
      </c>
      <c r="AO81" s="15">
        <f t="shared" si="40"/>
        <v>3</v>
      </c>
      <c r="AP81" s="15">
        <v>3</v>
      </c>
      <c r="AQ81" s="28"/>
      <c r="AR81" s="28"/>
      <c r="AS81" s="28"/>
      <c r="AT81" s="29" t="s">
        <v>124</v>
      </c>
    </row>
    <row r="82" spans="1:45" ht="24.75" customHeight="1">
      <c r="A82" s="22" t="s">
        <v>82</v>
      </c>
      <c r="B82" s="18">
        <f t="shared" si="28"/>
        <v>543.77</v>
      </c>
      <c r="C82" s="19">
        <v>451.1</v>
      </c>
      <c r="D82" s="19">
        <v>92.67</v>
      </c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>
        <v>12</v>
      </c>
      <c r="S82" s="19">
        <v>10.4</v>
      </c>
      <c r="T82" s="19">
        <f>ROUND(R82-S82,2)</f>
        <v>1.6</v>
      </c>
      <c r="U82" s="19">
        <v>237.5</v>
      </c>
      <c r="V82" s="19">
        <v>189.76</v>
      </c>
      <c r="W82" s="19">
        <f>ROUND(U82-V82,2)</f>
        <v>47.74</v>
      </c>
      <c r="X82" s="19">
        <v>23.5</v>
      </c>
      <c r="Y82" s="19">
        <v>17.1</v>
      </c>
      <c r="Z82" s="19">
        <f>ROUND(X82-Y82,2)</f>
        <v>6.4</v>
      </c>
      <c r="AA82" s="19">
        <v>1296.6</v>
      </c>
      <c r="AB82" s="19">
        <v>1037.28</v>
      </c>
      <c r="AC82" s="19">
        <v>259.32</v>
      </c>
      <c r="AD82" s="19">
        <v>644.14</v>
      </c>
      <c r="AE82" s="19">
        <v>173.05</v>
      </c>
      <c r="AF82" s="19">
        <v>393.14</v>
      </c>
      <c r="AG82" s="19">
        <v>86.27</v>
      </c>
      <c r="AH82" s="19">
        <v>84.79</v>
      </c>
      <c r="AI82" s="19">
        <v>94.12</v>
      </c>
      <c r="AJ82" s="19">
        <f>ROUND(AH82-AI82,2)</f>
        <v>-9.33</v>
      </c>
      <c r="AK82" s="21">
        <v>1.05</v>
      </c>
      <c r="AL82" s="19">
        <v>1.05</v>
      </c>
      <c r="AM82" s="19">
        <v>13.9</v>
      </c>
      <c r="AN82" s="19">
        <v>13.9</v>
      </c>
      <c r="AO82" s="19">
        <v>3</v>
      </c>
      <c r="AP82" s="19">
        <v>3</v>
      </c>
      <c r="AQ82" s="28" t="s">
        <v>116</v>
      </c>
      <c r="AR82" s="28" t="s">
        <v>113</v>
      </c>
      <c r="AS82" s="28" t="s">
        <v>114</v>
      </c>
    </row>
    <row r="83" spans="1:46" s="5" customFormat="1" ht="24.75" customHeight="1">
      <c r="A83" s="9" t="s">
        <v>98</v>
      </c>
      <c r="B83" s="14">
        <f t="shared" si="28"/>
        <v>407.75</v>
      </c>
      <c r="C83" s="15">
        <v>347.4</v>
      </c>
      <c r="D83" s="15">
        <v>60.35</v>
      </c>
      <c r="E83" s="15">
        <f aca="true" t="shared" si="41" ref="E83:AG83">E84</f>
        <v>0</v>
      </c>
      <c r="F83" s="15">
        <f t="shared" si="41"/>
        <v>0</v>
      </c>
      <c r="G83" s="15">
        <f t="shared" si="41"/>
        <v>0</v>
      </c>
      <c r="H83" s="15">
        <f t="shared" si="41"/>
        <v>0</v>
      </c>
      <c r="I83" s="15">
        <f t="shared" si="41"/>
        <v>0</v>
      </c>
      <c r="J83" s="15">
        <f t="shared" si="41"/>
        <v>0</v>
      </c>
      <c r="K83" s="15">
        <f t="shared" si="41"/>
        <v>0</v>
      </c>
      <c r="L83" s="15">
        <f t="shared" si="41"/>
        <v>0</v>
      </c>
      <c r="M83" s="15">
        <f t="shared" si="41"/>
        <v>0</v>
      </c>
      <c r="N83" s="15">
        <f t="shared" si="41"/>
        <v>0</v>
      </c>
      <c r="O83" s="15">
        <f t="shared" si="41"/>
        <v>0</v>
      </c>
      <c r="P83" s="15">
        <f t="shared" si="41"/>
        <v>0</v>
      </c>
      <c r="Q83" s="15">
        <f t="shared" si="41"/>
        <v>0</v>
      </c>
      <c r="R83" s="15">
        <f t="shared" si="41"/>
        <v>8</v>
      </c>
      <c r="S83" s="15">
        <f t="shared" si="41"/>
        <v>6.94</v>
      </c>
      <c r="T83" s="15">
        <f t="shared" si="41"/>
        <v>1.06</v>
      </c>
      <c r="U83" s="15">
        <f t="shared" si="41"/>
        <v>142.5</v>
      </c>
      <c r="V83" s="15">
        <f t="shared" si="41"/>
        <v>113.86</v>
      </c>
      <c r="W83" s="15">
        <f t="shared" si="41"/>
        <v>28.64</v>
      </c>
      <c r="X83" s="15">
        <f t="shared" si="41"/>
        <v>14</v>
      </c>
      <c r="Y83" s="15">
        <f t="shared" si="41"/>
        <v>9.45</v>
      </c>
      <c r="Z83" s="15">
        <f t="shared" si="41"/>
        <v>4.55</v>
      </c>
      <c r="AA83" s="15">
        <f t="shared" si="41"/>
        <v>742.99</v>
      </c>
      <c r="AB83" s="15">
        <f t="shared" si="41"/>
        <v>594.39</v>
      </c>
      <c r="AC83" s="15">
        <f t="shared" si="41"/>
        <v>148.6</v>
      </c>
      <c r="AD83" s="15">
        <f t="shared" si="41"/>
        <v>275.05</v>
      </c>
      <c r="AE83" s="15">
        <f t="shared" si="41"/>
        <v>92.8</v>
      </c>
      <c r="AF83" s="15">
        <f t="shared" si="41"/>
        <v>319.34</v>
      </c>
      <c r="AG83" s="15">
        <f t="shared" si="41"/>
        <v>55.8</v>
      </c>
      <c r="AH83" s="15">
        <f aca="true" t="shared" si="42" ref="AH83:AO83">AH84</f>
        <v>56.25</v>
      </c>
      <c r="AI83" s="15">
        <f t="shared" si="42"/>
        <v>62.44</v>
      </c>
      <c r="AJ83" s="15">
        <f t="shared" si="42"/>
        <v>-6.19</v>
      </c>
      <c r="AK83" s="15">
        <f t="shared" si="42"/>
        <v>0</v>
      </c>
      <c r="AL83" s="15">
        <v>0</v>
      </c>
      <c r="AM83" s="15">
        <f t="shared" si="42"/>
        <v>4.55</v>
      </c>
      <c r="AN83" s="15">
        <v>4.55</v>
      </c>
      <c r="AO83" s="15">
        <f t="shared" si="42"/>
        <v>0</v>
      </c>
      <c r="AP83" s="15">
        <v>0</v>
      </c>
      <c r="AQ83" s="28"/>
      <c r="AR83" s="28"/>
      <c r="AS83" s="28"/>
      <c r="AT83" s="29" t="s">
        <v>123</v>
      </c>
    </row>
    <row r="84" spans="1:45" ht="24.75" customHeight="1">
      <c r="A84" s="22" t="s">
        <v>83</v>
      </c>
      <c r="B84" s="18">
        <f t="shared" si="28"/>
        <v>407.75</v>
      </c>
      <c r="C84" s="19">
        <v>347.4</v>
      </c>
      <c r="D84" s="19">
        <v>60.35</v>
      </c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>
        <v>8</v>
      </c>
      <c r="S84" s="19">
        <v>6.94</v>
      </c>
      <c r="T84" s="19">
        <f>ROUND(R84-S84,2)</f>
        <v>1.06</v>
      </c>
      <c r="U84" s="19">
        <v>142.5</v>
      </c>
      <c r="V84" s="19">
        <v>113.86</v>
      </c>
      <c r="W84" s="19">
        <f>ROUND(U84-V84,2)</f>
        <v>28.64</v>
      </c>
      <c r="X84" s="19">
        <v>14</v>
      </c>
      <c r="Y84" s="19">
        <v>9.45</v>
      </c>
      <c r="Z84" s="19">
        <f>ROUND(X84-Y84,2)</f>
        <v>4.55</v>
      </c>
      <c r="AA84" s="19">
        <v>742.99</v>
      </c>
      <c r="AB84" s="19">
        <v>594.39</v>
      </c>
      <c r="AC84" s="19">
        <v>148.6</v>
      </c>
      <c r="AD84" s="19">
        <v>275.05</v>
      </c>
      <c r="AE84" s="19">
        <v>92.8</v>
      </c>
      <c r="AF84" s="19">
        <v>319.34</v>
      </c>
      <c r="AG84" s="19">
        <v>55.8</v>
      </c>
      <c r="AH84" s="19">
        <v>56.25</v>
      </c>
      <c r="AI84" s="19">
        <v>62.44</v>
      </c>
      <c r="AJ84" s="19">
        <f>ROUND(AH84-AI84,2)</f>
        <v>-6.19</v>
      </c>
      <c r="AK84" s="21">
        <v>0</v>
      </c>
      <c r="AL84" s="19">
        <v>0</v>
      </c>
      <c r="AM84" s="19">
        <v>4.55</v>
      </c>
      <c r="AN84" s="19">
        <v>4.55</v>
      </c>
      <c r="AO84" s="19"/>
      <c r="AP84" s="19"/>
      <c r="AQ84" s="28" t="s">
        <v>116</v>
      </c>
      <c r="AR84" s="28" t="s">
        <v>113</v>
      </c>
      <c r="AS84" s="28" t="s">
        <v>114</v>
      </c>
    </row>
    <row r="85" spans="1:46" s="5" customFormat="1" ht="24.75" customHeight="1">
      <c r="A85" s="9" t="s">
        <v>99</v>
      </c>
      <c r="B85" s="14">
        <f t="shared" si="28"/>
        <v>255.92</v>
      </c>
      <c r="C85" s="15">
        <v>211.16</v>
      </c>
      <c r="D85" s="15">
        <v>44.76</v>
      </c>
      <c r="E85" s="15">
        <f aca="true" t="shared" si="43" ref="E85:AG85">E86</f>
        <v>0</v>
      </c>
      <c r="F85" s="15">
        <f t="shared" si="43"/>
        <v>0</v>
      </c>
      <c r="G85" s="15">
        <f t="shared" si="43"/>
        <v>0</v>
      </c>
      <c r="H85" s="15">
        <f t="shared" si="43"/>
        <v>0</v>
      </c>
      <c r="I85" s="15">
        <f t="shared" si="43"/>
        <v>0</v>
      </c>
      <c r="J85" s="15">
        <f t="shared" si="43"/>
        <v>0</v>
      </c>
      <c r="K85" s="15">
        <f t="shared" si="43"/>
        <v>0</v>
      </c>
      <c r="L85" s="15">
        <f t="shared" si="43"/>
        <v>0</v>
      </c>
      <c r="M85" s="15">
        <f t="shared" si="43"/>
        <v>0</v>
      </c>
      <c r="N85" s="15">
        <f t="shared" si="43"/>
        <v>0</v>
      </c>
      <c r="O85" s="15">
        <f t="shared" si="43"/>
        <v>0</v>
      </c>
      <c r="P85" s="15">
        <f t="shared" si="43"/>
        <v>0</v>
      </c>
      <c r="Q85" s="15">
        <f t="shared" si="43"/>
        <v>0</v>
      </c>
      <c r="R85" s="15">
        <f t="shared" si="43"/>
        <v>2.4</v>
      </c>
      <c r="S85" s="15">
        <f t="shared" si="43"/>
        <v>2.08</v>
      </c>
      <c r="T85" s="15">
        <f t="shared" si="43"/>
        <v>0.32</v>
      </c>
      <c r="U85" s="15">
        <f t="shared" si="43"/>
        <v>54.5</v>
      </c>
      <c r="V85" s="15">
        <f t="shared" si="43"/>
        <v>43.55</v>
      </c>
      <c r="W85" s="15">
        <f t="shared" si="43"/>
        <v>10.95</v>
      </c>
      <c r="X85" s="15">
        <f t="shared" si="43"/>
        <v>5</v>
      </c>
      <c r="Y85" s="15">
        <f t="shared" si="43"/>
        <v>0.9</v>
      </c>
      <c r="Z85" s="15">
        <f t="shared" si="43"/>
        <v>4.1</v>
      </c>
      <c r="AA85" s="15">
        <f t="shared" si="43"/>
        <v>276.45</v>
      </c>
      <c r="AB85" s="15">
        <f t="shared" si="43"/>
        <v>221.16</v>
      </c>
      <c r="AC85" s="15">
        <f t="shared" si="43"/>
        <v>55.29</v>
      </c>
      <c r="AD85" s="15">
        <f t="shared" si="43"/>
        <v>21.27</v>
      </c>
      <c r="AE85" s="15">
        <f t="shared" si="43"/>
        <v>14.63</v>
      </c>
      <c r="AF85" s="15">
        <f t="shared" si="43"/>
        <v>199.89</v>
      </c>
      <c r="AG85" s="15">
        <f t="shared" si="43"/>
        <v>40.66</v>
      </c>
      <c r="AH85" s="15">
        <f aca="true" t="shared" si="44" ref="AH85:AO85">AH86</f>
        <v>0</v>
      </c>
      <c r="AI85" s="15">
        <f t="shared" si="44"/>
        <v>0</v>
      </c>
      <c r="AJ85" s="15">
        <f t="shared" si="44"/>
        <v>0</v>
      </c>
      <c r="AK85" s="15">
        <f t="shared" si="44"/>
        <v>0</v>
      </c>
      <c r="AL85" s="15">
        <v>0</v>
      </c>
      <c r="AM85" s="15">
        <f t="shared" si="44"/>
        <v>0</v>
      </c>
      <c r="AN85" s="15">
        <v>0</v>
      </c>
      <c r="AO85" s="15">
        <f t="shared" si="44"/>
        <v>0</v>
      </c>
      <c r="AP85" s="15">
        <v>0</v>
      </c>
      <c r="AQ85" s="28"/>
      <c r="AR85" s="28"/>
      <c r="AS85" s="28"/>
      <c r="AT85" s="29" t="s">
        <v>123</v>
      </c>
    </row>
    <row r="86" spans="1:45" ht="24.75" customHeight="1">
      <c r="A86" s="22" t="s">
        <v>84</v>
      </c>
      <c r="B86" s="18">
        <f t="shared" si="28"/>
        <v>255.92</v>
      </c>
      <c r="C86" s="19">
        <v>211.16</v>
      </c>
      <c r="D86" s="19">
        <v>44.76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>
        <v>2.4</v>
      </c>
      <c r="S86" s="19">
        <v>2.08</v>
      </c>
      <c r="T86" s="19">
        <f>ROUND(R86-S86,2)</f>
        <v>0.32</v>
      </c>
      <c r="U86" s="19">
        <v>54.5</v>
      </c>
      <c r="V86" s="19">
        <v>43.55</v>
      </c>
      <c r="W86" s="19">
        <f>ROUND(U86-V86,2)</f>
        <v>10.95</v>
      </c>
      <c r="X86" s="19">
        <v>5</v>
      </c>
      <c r="Y86" s="19">
        <v>0.9</v>
      </c>
      <c r="Z86" s="19">
        <f>ROUND(X86-Y86,2)</f>
        <v>4.1</v>
      </c>
      <c r="AA86" s="19">
        <v>276.45</v>
      </c>
      <c r="AB86" s="19">
        <v>221.16</v>
      </c>
      <c r="AC86" s="19">
        <v>55.29</v>
      </c>
      <c r="AD86" s="19">
        <v>21.27</v>
      </c>
      <c r="AE86" s="19">
        <v>14.63</v>
      </c>
      <c r="AF86" s="19">
        <v>199.89</v>
      </c>
      <c r="AG86" s="19">
        <v>40.66</v>
      </c>
      <c r="AH86" s="19">
        <v>0</v>
      </c>
      <c r="AI86" s="19">
        <v>0</v>
      </c>
      <c r="AJ86" s="19">
        <f>ROUND(AH86-AI86,2)</f>
        <v>0</v>
      </c>
      <c r="AK86" s="21">
        <v>0</v>
      </c>
      <c r="AL86" s="19">
        <v>0</v>
      </c>
      <c r="AM86" s="19">
        <v>0</v>
      </c>
      <c r="AN86" s="19">
        <v>0</v>
      </c>
      <c r="AO86" s="19"/>
      <c r="AP86" s="19"/>
      <c r="AQ86" s="28" t="s">
        <v>116</v>
      </c>
      <c r="AR86" s="28" t="s">
        <v>113</v>
      </c>
      <c r="AS86" s="28" t="s">
        <v>114</v>
      </c>
    </row>
  </sheetData>
  <sheetProtection/>
  <mergeCells count="18">
    <mergeCell ref="AQ4:AQ5"/>
    <mergeCell ref="AR4:AR5"/>
    <mergeCell ref="AS4:AS5"/>
    <mergeCell ref="AO3:AS3"/>
    <mergeCell ref="A2:AS2"/>
    <mergeCell ref="AK4:AL4"/>
    <mergeCell ref="AM4:AN4"/>
    <mergeCell ref="AO4:AP4"/>
    <mergeCell ref="A4:A5"/>
    <mergeCell ref="E4:G4"/>
    <mergeCell ref="AA4:AG4"/>
    <mergeCell ref="AH4:AJ4"/>
    <mergeCell ref="H4:J4"/>
    <mergeCell ref="K4:Q4"/>
    <mergeCell ref="B4:D4"/>
    <mergeCell ref="R4:T4"/>
    <mergeCell ref="U4:W4"/>
    <mergeCell ref="X4:Z4"/>
  </mergeCells>
  <printOptions/>
  <pageMargins left="0.11811023622047245" right="0.11811023622047245" top="0.984251968503937" bottom="0.984251968503937" header="0.5118110236220472" footer="0.5118110236220472"/>
  <pageSetup firstPageNumber="3" useFirstPageNumber="1" fitToHeight="0" fitToWidth="1" horizontalDpi="600" verticalDpi="600" orientation="landscape" paperSize="8" scale="37" r:id="rId1"/>
  <headerFooter differentOddEven="1" scaleWithDoc="0">
    <oddFooter>&amp;R&amp;14—&amp;P—</oddFooter>
    <evenFooter>&amp;L&amp;14—&amp;P—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xxzx</cp:lastModifiedBy>
  <cp:lastPrinted>2021-05-13T09:25:09Z</cp:lastPrinted>
  <dcterms:created xsi:type="dcterms:W3CDTF">2020-07-03T12:28:13Z</dcterms:created>
  <dcterms:modified xsi:type="dcterms:W3CDTF">2023-07-20T01:07:16Z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C60C3B24916E41D3BDD8367CA7728350</vt:lpwstr>
  </property>
</Properties>
</file>